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 yWindow="0" windowWidth="11340" windowHeight="9216" activeTab="1"/>
  </bookViews>
  <sheets>
    <sheet name="Турбота" sheetId="1" r:id="rId1"/>
    <sheet name="Ресурсне забезпечення" sheetId="2" r:id="rId2"/>
  </sheets>
  <definedNames>
    <definedName name="_xlnm.Print_Area" localSheetId="0">'Турбота'!$A$1:$M$135</definedName>
  </definedNames>
  <calcPr fullCalcOnLoad="1"/>
</workbook>
</file>

<file path=xl/sharedStrings.xml><?xml version="1.0" encoding="utf-8"?>
<sst xmlns="http://schemas.openxmlformats.org/spreadsheetml/2006/main" count="318" uniqueCount="208">
  <si>
    <t xml:space="preserve">Департ.житлово-комун. інфраструктури </t>
  </si>
  <si>
    <t>Забезпечувати надання соціальних послуг установами, закладами соціального захисту, створеними за рішеннями місцевих органів влади</t>
  </si>
  <si>
    <t>Солом'янська</t>
  </si>
  <si>
    <t>тис. грн</t>
  </si>
  <si>
    <t>бюджет м. Києва</t>
  </si>
  <si>
    <t>№ з/п</t>
  </si>
  <si>
    <t xml:space="preserve">                     у тому числі:</t>
  </si>
  <si>
    <t>усього</t>
  </si>
  <si>
    <t>державний бюджет</t>
  </si>
  <si>
    <t xml:space="preserve">1. Адресна матеріальна допомога </t>
  </si>
  <si>
    <t>2. Надання соціальних послуг установами, закладами соціального захисту, створеними за рішеннями місцевих органів влади</t>
  </si>
  <si>
    <t>3. Забезпечення реалізації права на освіту</t>
  </si>
  <si>
    <t>4. Оздоровлення</t>
  </si>
  <si>
    <t>Термін виконання</t>
  </si>
  <si>
    <t>Забезпечувати проведення заходів по вшануванню працівників соціальної сфери</t>
  </si>
  <si>
    <t>Департ. соцполіт.</t>
  </si>
  <si>
    <t>Департ. соцполіт., РДА</t>
  </si>
  <si>
    <t>Департамент соціальної політики</t>
  </si>
  <si>
    <t xml:space="preserve">Всього по розділу I </t>
  </si>
  <si>
    <t xml:space="preserve">Всього по розділу II </t>
  </si>
  <si>
    <t xml:space="preserve">Всього по розділу III </t>
  </si>
  <si>
    <t xml:space="preserve">Всього по розділу IV </t>
  </si>
  <si>
    <t xml:space="preserve">Всього по розділу VI </t>
  </si>
  <si>
    <t>РАЗОМ</t>
  </si>
  <si>
    <t>1.1</t>
  </si>
  <si>
    <t>1.2</t>
  </si>
  <si>
    <t>1.3</t>
  </si>
  <si>
    <t>1.4</t>
  </si>
  <si>
    <t>1.5</t>
  </si>
  <si>
    <t>1.6</t>
  </si>
  <si>
    <t>1.7</t>
  </si>
  <si>
    <t>4.1</t>
  </si>
  <si>
    <t>4.2</t>
  </si>
  <si>
    <t>Голосіївська</t>
  </si>
  <si>
    <t>Дарницька</t>
  </si>
  <si>
    <t>Дніпровська</t>
  </si>
  <si>
    <t>Деснянська</t>
  </si>
  <si>
    <t>Оболонська</t>
  </si>
  <si>
    <t>Печерська</t>
  </si>
  <si>
    <t>Подільська</t>
  </si>
  <si>
    <t>Святошинська</t>
  </si>
  <si>
    <t>Шевченківська</t>
  </si>
  <si>
    <t>Департамент</t>
  </si>
  <si>
    <t>Відхилення (-)</t>
  </si>
  <si>
    <t>1.8</t>
  </si>
  <si>
    <t>1.9</t>
  </si>
  <si>
    <t>1.10</t>
  </si>
  <si>
    <t>1.11</t>
  </si>
  <si>
    <t>1.12</t>
  </si>
  <si>
    <t>Департ. соцполіт., Київський міський центр зайнят., РДА</t>
  </si>
  <si>
    <t>Захід</t>
  </si>
  <si>
    <t>РДА, в т. ч.</t>
  </si>
  <si>
    <t>РДА,  в т. ч.</t>
  </si>
  <si>
    <t>Сприяти забезпеченню безкоштовним харчуванням та продуктовими наборами малозабезпечених одиноких громадян та інших верств населення міста Києва</t>
  </si>
  <si>
    <t>Служба у справах дітей та сім'ї</t>
  </si>
  <si>
    <t>Київський міський центр зайнятості</t>
  </si>
  <si>
    <t>Забезпечувати надання одноразової адресної соціальної матеріальної допомоги окремим категоріям соціально незахищених верств населення, ветеранам війни міста Києва</t>
  </si>
  <si>
    <t>Забезпечувати надання допомоги на поховання особи, яка не досягла пенсійного віку та на момент смерті не працювала, не перебувала на службі, не зареєстрована у Центрі зайнятості як безробітна, виконавцю волевиявлення померлого або особі, яка зобов’язалась поховати померлого</t>
  </si>
  <si>
    <t>Здійснювати привітання мешканців м.Києва, які відзначають свій 100-річний ювілей, з врученням матеріальної допомоги, квітів, адреса та подарунку</t>
  </si>
  <si>
    <t>Надавати матеріальну допомогу на придбання твердого палива ветеранам війни та малозабезпеченим сім’ям, які отримують субсидії</t>
  </si>
  <si>
    <t>Надавати матеріальну допомогу особам, зареєстрованим у місті Києві, які народили троє і більше дітей, за поданням Департаменту охорони здоров'я виконавчого органу Київської міської ради (Київської міської державної адміністрації)</t>
  </si>
  <si>
    <t>1.14</t>
  </si>
  <si>
    <t>(найменування головного розпорядника бюджетних коштів)</t>
  </si>
  <si>
    <t>(найменування відповідального виконавця програми)</t>
  </si>
  <si>
    <t>(найменування програми, дата і номер рішення Київської міської ради про її затверждження)</t>
  </si>
  <si>
    <t>кошти небюдж. джерел</t>
  </si>
  <si>
    <t>Стан виконання заходів (результативні показники виконання програми)</t>
  </si>
  <si>
    <t>5. Відзначення кращих працівників соціальної сфери</t>
  </si>
  <si>
    <t>6. Забезпечення безкоштовним харчуванням</t>
  </si>
  <si>
    <t>7. Забезпечення миючими засобами</t>
  </si>
  <si>
    <t xml:space="preserve">Встановлення окремим пільговим категоріям населення лічильників холодного та гарячого водопостачання </t>
  </si>
  <si>
    <t>Всього по розділу XI</t>
  </si>
  <si>
    <t>Всього по розділу V</t>
  </si>
  <si>
    <t>всього</t>
  </si>
  <si>
    <t>1.15</t>
  </si>
  <si>
    <t>Служба у спр дітей та сім'ї; Київськ міськ центр соціальн служб для сім'ї, дітей та молоді; РДА</t>
  </si>
  <si>
    <t>4.3</t>
  </si>
  <si>
    <t>4.4</t>
  </si>
  <si>
    <t>загальний фонд</t>
  </si>
  <si>
    <t>спеціальний фонд</t>
  </si>
  <si>
    <t xml:space="preserve"> Оплата за виконані роботи залучених безробітних та інших категорій осіб для участі в оплачуваних громадських роботах з метою матеріальної підтримки та додаткового стимулювання мотивації до праці в інтересах територіальної громади міста </t>
  </si>
  <si>
    <t>1.16</t>
  </si>
  <si>
    <t>Забезпечувати часткову компенсацію витрат окремим категоріям киян на придбання продуктів першої необхідності</t>
  </si>
  <si>
    <t>Надання інших пільг окремим категоріям громадян відповідно до законодавства</t>
  </si>
  <si>
    <t>Забезпечувати надання одноразової адресної матеріальної допомоги малозабезпеченим верствам населення міста Києва та киянам, які опинилися в складних життєвих обставинах</t>
  </si>
  <si>
    <t xml:space="preserve">Всього по розділу VIII </t>
  </si>
  <si>
    <t>10.1</t>
  </si>
  <si>
    <t>10.2</t>
  </si>
  <si>
    <t>Інформація про виконання Програми за I квартал 2019 року</t>
  </si>
  <si>
    <t>Міська цільова програма "Турбота. Назустріч киянам" на 2019-2021 роки, затверджена рішенням Київської міської ради від 18.12.2018 № 459/6510 (із змінами)</t>
  </si>
  <si>
    <t xml:space="preserve">  Планові обсяги фінансування на 2019 рік,                                                                         тис. грн</t>
  </si>
  <si>
    <r>
      <t xml:space="preserve">            Фактичні обсяги фінансування                                                                                                                                                                                           (</t>
    </r>
    <r>
      <rPr>
        <u val="single"/>
        <sz val="12"/>
        <rFont val="Times New Roman"/>
        <family val="1"/>
      </rPr>
      <t>касові видатки</t>
    </r>
    <r>
      <rPr>
        <sz val="12"/>
        <rFont val="Times New Roman"/>
        <family val="1"/>
      </rPr>
      <t>)                                                                                                                                   за І квартал 2019 року,   тис. грн</t>
    </r>
  </si>
  <si>
    <t>2019-2021</t>
  </si>
  <si>
    <t>Сектор 2.3. "Соціальна підтримка та допомога" Стратегії розвитку міста Києва до 2025 року</t>
  </si>
  <si>
    <t>Оперативна ціль: Підвищення соціальної захищеності мешканців</t>
  </si>
  <si>
    <t>Завдання 1.2. Підвищення ефективності функціонування системи соціальної допомоги</t>
  </si>
  <si>
    <t>Забезпечувати безоплатне поховання киян, які брали безпосередню участь в антитерористичній операції, забезпеченні її проведення, учасників відсічі збройної агресії РФ, бійців-добровольців, на яких не поширюється дія статті 14 Закону України "Про поховання та похоронну справу"</t>
  </si>
  <si>
    <t xml:space="preserve">Сприяти забезпеченню: осіб з інвалідністю, дітей з інвалідністю, осіб похилого віку та жінок, які зазнали мастектомію протезами, (у тому числі молочних залоз для занять фізкультурою та плаванням, ліфами та компресійними рукавами) засобами пересування, реабілітації та складного протезування; малозабезпечених громадян, осіб похилого віку, дітей з інвалідністю засобами особистої гігієни (підгузками, пелюшками та урологічними прокладками);  дітей з малозабезпечених та багатодітних сімей засобами особистої гігієни (підгузками та пелюшками) та киян, в першу чергу осіб з інвалідністю, ортопедичним взуттям та ортопедичними устілками </t>
  </si>
  <si>
    <t>Надавати щомісячну адресну соціальну матеріальну допомогу дітям-сиротам та окремим категоріям осіб з інвалідністю</t>
  </si>
  <si>
    <t>Надавати матеріальну допомогу на часткову компенсацію членам сімей загиблих (померлих) киянам, які брали безпосередню участь в антитерористичній операції, забезпеченні її проведення, учасникам відсічі збройної агресії РФ, членам сімей загиблих (померлих) бійців-добровольців на виготовлення та встановлення надгробків та допомогу на поховання киян, які брали безпосередню участь в антитерористичній операції, забезпеченні її проведення, учасників відсічі збройної агресії РФ та  бійців-добровольців</t>
  </si>
  <si>
    <t>1.13</t>
  </si>
  <si>
    <t>Надавати щомісячну матеріальну допомогу почесним громадянам міста Києва, які досягли пенсійного віку</t>
  </si>
  <si>
    <t>Надавати матеріальну допомогу киянам-уповноваженим членам сімей загиблих киян-учасників антитерористичної операції за належні для одержання або одержані ними земельні ділянки для будівництва і обслуговування жилого будинку, господарських будівель і споруд</t>
  </si>
  <si>
    <t>Забезпечувати осіб пенсійного віку та осіб з інвалідністю мобільними системами екстреного оповіщення з абонентською підтримкою</t>
  </si>
  <si>
    <t>Департ.
соцполіт.</t>
  </si>
  <si>
    <t>Відповідаль-ний виконавець</t>
  </si>
  <si>
    <t>Надавати адресну матеріальну допомогу студентам з інвалідністю, сиротам, позбавленим батьківського піклування, із сімей Героїв Небесної Сотні та з малозабезпечених сімей на часткову оплату навчання у вищих навчальних закладах за їх вибором</t>
  </si>
  <si>
    <t>Забезпечувати оздоровлення ветеранів війни та праці,  членів сімей загиблих (померлих)  ветеранів війни, яким виповнилося 18 років,  постраждалих учасників Революції Гідності,  осіб з інвалідністю, дітей війни, громадян, які постраждали внаслідок Чорнобильської катастрофи, м. Києва</t>
  </si>
  <si>
    <t>Забезпечувати 
оздоровлення з курсом реабілітації дітей та осіб з інвалідністю Дарницького та Святошинського дитячих будинків-інтернатів</t>
  </si>
  <si>
    <t>Забезпечувати оздоровлення з курсом реабілітації у супроводі одного із батьків або законного представника, дітей з інвалідністю, інвалідність яких пов’язана із захворюванням нервової системи, що супроводжується руховими порушеннями</t>
  </si>
  <si>
    <t>Сприяти забезпеченню: 
миючими засобами малозабезпечених громадян, які не здатні до самообслуговування та перебувають на обліку в міському та/або районних  територіальних центрах соціального обслуговування м. Києва;
комплектами постільної білизни громадян, які не здатні до самообслуговування, мають V групу рухової активності та перебувають на обліку в міському та/або районних територіальних центрах соціального обслуговування  м. Києва</t>
  </si>
  <si>
    <t>8. Організація громадських та інших робіт тимчасового характеру для залучення безробітних, які перебувають на обліку в службі зайнятості, та інших категорій осіб</t>
  </si>
  <si>
    <t xml:space="preserve">9. Надання комплексної соціально-психологічної допомоги киянам-учасникам АТО, членам їх сімей та членам сімей загиблих (померлих) киян, які брали участь в проведенні антитерористичної операції </t>
  </si>
  <si>
    <t>Всього по розділу VII</t>
  </si>
  <si>
    <t>Забезпечувати надання комплексної соціально-психологічної допомоги  киянам, які брали безпосередню участь в антитерористичній операції, забезпеченні її проведення, учасникам відсічі збройної агресії РФ, бійцям - добровольцям, членам їх сімей та членам сімей загиблих (померлих) киян, які брали безпосередню участь в антитерористичній операції, забезпеченні її проведення, учасників відсічі збройної агресії РФ, бійців - добровольців 
в т.ч.:</t>
  </si>
  <si>
    <t>9.1</t>
  </si>
  <si>
    <t>9.2</t>
  </si>
  <si>
    <t>Забезпечувати випуск методичних інформаційних видань з питань легалізації трудових відносин для розміщення у громадськомутранспорті, з правових, соціально-економічних питань, професійної орієнтації, переорієнтації, психологічної підтримки осіб з інвалідністю, киян, які брали безпосередню участь в антитерористичній операції, забезпеченні її проведення, учасникам відсічі збройної агресії РФ, бійців-добровольців та інших категорій киян</t>
  </si>
  <si>
    <t xml:space="preserve">Всього по розділу ІX </t>
  </si>
  <si>
    <t>10. Компенсація витрат за пільговий проїзд</t>
  </si>
  <si>
    <t>Всього по розділу X</t>
  </si>
  <si>
    <t>1.Забезпечувати компенсацію  за пільговий проїзд міським пасажирським транспортом окремих категорій осіб, право безоплатного проїзду для яких встановлено рішеннями Київської міської ради, а також студентів  вищих навчальних закладів I-IV рівнів акредитації та учнів професійно-технічних навчальних закладів, а також пенсіонерів за віком, які згідно із законодавством України мають право безоплатного проїзду</t>
  </si>
  <si>
    <t xml:space="preserve">Забезпечувати придбання комплексних проїзних квитків у КП «Київський метрополітен» для компенсації проїзду міським пасажирським транспортом військовослужбовців військових частин
N2260,  2269, 3027,  3030, 3066, 3078, 1465, 1498, 2428,  А0222, А0525, А1799,А1937, А2299, А4193 , які дислокуються на території міста Києва для виконання покладених на них обов'язків </t>
  </si>
  <si>
    <t>11. Інші пільги</t>
  </si>
  <si>
    <t>12. Встановлення лічильників</t>
  </si>
  <si>
    <t>Всього по розділу XIІ</t>
  </si>
  <si>
    <t>Департ. соцполит.</t>
  </si>
  <si>
    <t>13. Соціальні послуги</t>
  </si>
  <si>
    <t xml:space="preserve">Забезпечення закупівлі додаткових соціальних послуг,  в т. ч. послуги соціальної адаптації дітей та  осіб з інвалідністю </t>
  </si>
  <si>
    <t>Всього по розділу XІІI</t>
  </si>
  <si>
    <t>14. Виготовлення посвідчень</t>
  </si>
  <si>
    <t xml:space="preserve">Виготовлення посвідчення бійця-добровольця, який брав участь у захисті територіальної цілісності та державного суверенітету на сході України </t>
  </si>
  <si>
    <t>Кількість одержувачів - 84 особи</t>
  </si>
  <si>
    <t>Договір на фінансування організації громадських робіт на стадії обговорення.</t>
  </si>
  <si>
    <t>Отримали гаряче харчування  - 111 осіб</t>
  </si>
  <si>
    <t>Кількість одержувачів послуг - 477 осіб</t>
  </si>
  <si>
    <t>25 лютого 2019 р. розпочато процедуру відкритих торгів, однак аукціон не відбувся</t>
  </si>
  <si>
    <t>Вирішується питання щодо оплати громадських робіт рівномірними частинами пропорційно сумі витрат на їх організацію.</t>
  </si>
  <si>
    <t>Кількість одержувачів послуг - 48 осіб</t>
  </si>
  <si>
    <t>Кількість одержувачів послуг - 234 особи</t>
  </si>
  <si>
    <t>Кількість одержувачів послуг - 574 осіб</t>
  </si>
  <si>
    <t>Отримали гаряче харчування  - 22 особи</t>
  </si>
  <si>
    <t>Кількість одержувачів - 234 особи</t>
  </si>
  <si>
    <t>Кількість одержувачів послуг - 197 осіб</t>
  </si>
  <si>
    <t>Розпоряядження про встановлення вартості продуктового набору на затвердженні</t>
  </si>
  <si>
    <t>Договір на фінансування організації громадських робіт на стадії укладання</t>
  </si>
  <si>
    <t>Кількість одержувачів послуг - 319 осіб</t>
  </si>
  <si>
    <t>Отримали матеріальну допомогу 11 осіб.</t>
  </si>
  <si>
    <t>Кількість одержувачів - 1949 осіб</t>
  </si>
  <si>
    <t>Отримали матеріальну допомогу 14 336 осіб.</t>
  </si>
  <si>
    <t>Отримали щомісячну виплату грошової компенсації витрат на автомобільне пальне з розрахунку 50 літрів високооктанового бензину на місяць - 18 осіб</t>
  </si>
  <si>
    <t>Придбано 1 250 путівок.</t>
  </si>
  <si>
    <t>Придбано 572 путівки.</t>
  </si>
  <si>
    <t>Придбано та видано 906 проїзних квитків військовослужбовцям військових частин.</t>
  </si>
  <si>
    <t>Оплату здійснено у квітні 2019 року</t>
  </si>
  <si>
    <t>Кількість одержувачів послуг - 1000 осіб</t>
  </si>
  <si>
    <t>Отримали продуктові набори  - 287 осіб</t>
  </si>
  <si>
    <t>У зв’язку з не завершенням робіт з впровадження електронного сервісу “Надання одноразової матеріальної допомоги” програмного модулю “Соціальні послуги” виплата одноразової адресної матеріальної допомоги розпочнеться одразу після його впровадження</t>
  </si>
  <si>
    <t xml:space="preserve">Заходи в стадії виконання: 26.03.2019 укладено договір про організацію громадських робіт та фінансування їх організації  між Київським міським центром зайнятості та Комунальним підприємством по утриманню зелених насаджень Святошинського району м. Києва. </t>
  </si>
  <si>
    <t>Кількість одержувачів послуг - 164 особи</t>
  </si>
  <si>
    <t>Отримали гаряче харчування  -  211 осіб</t>
  </si>
  <si>
    <t>Виплати не проводилися, оскільки впроваджується на  районному рівні електронний сервіс «Надання  одноразової адресної матеріальної допомоги», який перебуває у дослідній експлуатації</t>
  </si>
  <si>
    <t>Оплату за виконані роботи буде проведено у квітні 2019 року</t>
  </si>
  <si>
    <t>Кількість одержувачів послуг - 409 осіб</t>
  </si>
  <si>
    <t>Договір на фінансування організації громадських робіт укладано 03.04.2019</t>
  </si>
  <si>
    <t>На теперішній час проводиться закупівля продуктів.</t>
  </si>
  <si>
    <t>Кількість одержувачів послуг - 4 418 осіб</t>
  </si>
  <si>
    <t>Отримали гаряче харчування  - 200 осіб</t>
  </si>
  <si>
    <t>Отримали гаряче харчування  -  544  особи. Отримали продуктові набори  -  287 осіб</t>
  </si>
  <si>
    <t>Всього отримали послуги  3422 особи.</t>
  </si>
  <si>
    <t>Забезпечення належного функціонування установ.</t>
  </si>
  <si>
    <t xml:space="preserve">            Директор Департаменту                                                                                                 Юрій  КРИКУНОВ</t>
  </si>
  <si>
    <t>Вносяться зміни до персонального складу Комісії.</t>
  </si>
  <si>
    <t>Виплата матеріальних допомог здійснюється після прийняття розпорядження виконавчого органу Київської міської ради (Київської міської державної адміністрації) "Про затвердження граничних розмірів допомог окремим категоріям киян на 2019 рік". Розпорядження прийнято 20.03.2019 № 491.</t>
  </si>
  <si>
    <t>Рішень Комісій з розгляду заяв щодо виплати матеріальної допомоги за належні для одержання земельні ділнки киянам-уповноваженим членам сімей загиблих киян-учасників АТО до Департаменту у І кварталі поточного року не надходило</t>
  </si>
  <si>
    <t>Отримали матеріальну допомогу 360,7 тис осіб.</t>
  </si>
  <si>
    <t>Отримали проднабори - 50 осіб, харчувалися - 11 осіб</t>
  </si>
  <si>
    <t>Отримали проднабори - 337 осіб, харчувалися - 555 осіб</t>
  </si>
  <si>
    <t>Скасування старого та підготовка нового Порядку надання одноразової адресної матеріальної допомоги</t>
  </si>
  <si>
    <t>Питання випуску методичних інформаційних видань знаходиться на стадії опрацювання та підготовки тендерної документації</t>
  </si>
  <si>
    <t>Забезпечувати надання:
щорічної матеріальної допомоги:
киянам, які брали безпосередню участь в  антитерористичній операції, забезпеченні її проведення, учасникам відсічі збройної агресії РФ, бійцям-добровольцям; киянам, постраждалим учасникам Революції Гідності, які отримали легкі, середні, тяжкі тілесні ушкодження; 
членам сімей загиблих (померлих) киян, які брали безпосередню участь в  антитерористичній операції, забезпеченні її проведення, учасників відсічі збройної агресії РФ, бійців-добровольців;
членам сімей киян, які брали безпосередню участь в антитерористичній операції, забезпеченні її проведення, учаснків відсічі збройної агресії РФ, бійців-добровольців, які перебувають у полоні або зникли безвісті; членам сімей киян, які загинули або померли внаслідок поранень, каліцтва, контузії чи інших ушкоджень здоров’я, одержавних під час участі у Революції Гідності;
щомісячної адресної матеріальної допомоги:
малолітнім та неповнолітнім дітям, пасинкам, падчеркам киян, які загинули або померли внаслідок поранень, каліцтва, контузії чи інших ушкоджень здоров'я, одержаних під час участі у Революції Гідності; малолітнім та неповнолітнім дітям, пасинкам, падчеркам із сімей загиблих (померлих) киян, які брали безпосередню участь в антитерористичній операції, забезпеченні її провведення, учасників відсічі збройної агресії РФ та бійців-добровольців; для покриття витрат на оплату житлово-комунальних послуг: киянам, які брали безпосередню участь в  антитерористичній операції, забезпеченні її проведення, учасникам відсічі збройної агресії РФ, бійцям-добровольцям та членам їх сімей; членам сімей загиблих (померлих) киян, які брали безпосередню участь в антитерористичній операції, забезпеченні її проведення, учасників відсічі збройної агресії РФ та бійців добровольців, які перебувають у полоні або зникли безвісті, в тому числі членам сімей загиблих (померлиз) киян, які брали безпосередню участь в антитерористичній операції, забезпеченні її проведення, учасників відсічі збройної агресії РФ та бійців-добровольців, яким встановлено відповідний статус згідно з Законом України "Про статус ветеранів війни, гарантії їх соціального захисту"; киянам-членам сімей учасників бойових дій та військовослужбовців, які загинули (померли) чи пропали безвісті на території республіки Афганістан, яким встановлено відповідний статус згідно з Законом України "Про статус ветеранів війни, гарантії їх соціального захисту" або "Про соціальний і правовий захист військовослужбовців та членів їх сімей"; учасникам війни з числа учасників, які брали безпосередню участь в антитерористичній операції, забезпеченні її проведення, учасникам відсічі збройної агресії РФ та бійцям-добровольцям, яким встановлено статус  згідно з Законом України "Про статус ветеранів війни, гарантії їх соціального захисту", розмір середньомісячного сукупного доходу сім’ї яких у розрахунку на одну особу за попередні шість місяців, перевищує величину доходу, який дає право на податкову соціальну пільгу; членам сімей киян-Героїв Небесної Сотні, киянам, постраждалим учасникам Революції Гідності</t>
  </si>
  <si>
    <t>У березні 2019 року оголошено тендер на закупівлю додаткових соціальних послуг</t>
  </si>
  <si>
    <t>Звернень за матеріальною допомогою на придбання твердого палива не надходило.</t>
  </si>
  <si>
    <t>Порядок надання матеріальної допомоги особам, яким присвоєно звання "Почесний громадянин міста Києва" затверджено наказом Депаратменту соціальної політики від 12.03.2019 № 46 (зареєстровано у Головному територіальному управлінні юстиції у м.Києві 27 березня 2019 № 96/2273)</t>
  </si>
  <si>
    <t>Укладено 1 договір з УТОС, однак роботи не проводились</t>
  </si>
  <si>
    <t>Договір про організацію громадських робіт укладено 26.03.2019</t>
  </si>
  <si>
    <t xml:space="preserve">Кількість громадян, які використали своє право на пільговий проїзд за рахунок програми "Турбота. Назустріч киянам",  становить 903,2  тис. осіб.  
</t>
  </si>
  <si>
    <t>Наказ Департаменту соціальної політики "Про затвердження Порядку встановлення окремим категоріям населення лічильників холодного та гарячого водопостачання" проходить процедуру реєстрації в Головному територіальному управлінні юстиції у місті Києві</t>
  </si>
  <si>
    <t>Розпорядження про організацію безкоштовного харчування та продуктових наборів  знаходиться на затвердженні в Головному територіальному управлінні юстиції міста Києва</t>
  </si>
  <si>
    <t>Проведено тендер на закупівлю путівок та укладено договір на суму 2000,0 тис грн</t>
  </si>
  <si>
    <t>Звернень за матеріальною допомогою на часткову оплату навчання не надходило.</t>
  </si>
  <si>
    <t>Кількість одержувачів - 318 осіб</t>
  </si>
  <si>
    <t>Кількість одержувачів - 2267 осіб</t>
  </si>
  <si>
    <t xml:space="preserve">Забезпечувати оздоровлення у супроводі матері, батька або особи, яка замінює батьків:
- дітей киян, які брали безпосередню участь в антитерористичній операції, забезпеченні її проведення, учасників відсічі збройної агресії РФ віком до 14 років; 
- дітей-киян військовослужбовців військових частин N2260,  2269, 3027,  3030, 3066, 3078, 1465, 1498, 2428,  А0222, А0525, А1799,А1937, А2299,                                                                                                                                                                                     А4193,  які дислокуються на території міста Києва, віком до 14 років; 
- дітей загиблих (померлих) киян, які брали безпосередню участь в антитерористичній операції, забезпеченні її проведення, учасників відсічі збройної агресії РФ, віком до 18 років
</t>
  </si>
  <si>
    <t>Всього по розділу ІX</t>
  </si>
  <si>
    <t>Проведення заходів по вшануванню працівників соціальної сфери заплановано на листопад 2019 року.</t>
  </si>
  <si>
    <t>Заяв не надходило.</t>
  </si>
  <si>
    <r>
      <t>Заплановані</t>
    </r>
    <r>
      <rPr>
        <b/>
        <i/>
        <sz val="12"/>
        <rFont val="Times New Roman"/>
        <family val="1"/>
      </rPr>
      <t xml:space="preserve"> </t>
    </r>
    <r>
      <rPr>
        <b/>
        <sz val="12"/>
        <rFont val="Times New Roman"/>
        <family val="1"/>
      </rPr>
      <t>асигнування на 2019 рік з урахуванням змін</t>
    </r>
  </si>
  <si>
    <t xml:space="preserve"> 4.  Аналіз виконання за видатками в цілому міської цільової програми "Турбота. Назустріч киянам" на 2019-2021 роки</t>
  </si>
  <si>
    <t>Проведені видатки за І квартал 2019 року</t>
  </si>
  <si>
    <t>Отримали матеріальну допомогу 335 осіб.</t>
  </si>
  <si>
    <t>Заплановано оздоровлення дітей, починаючи з другої половини червня 2019 року</t>
  </si>
  <si>
    <t>Питанняя знаходиться на стадії проведення закупівлі згідно чинного законодавства.</t>
  </si>
  <si>
    <t>Всього отримали послуги - 7840 осіб</t>
  </si>
  <si>
    <t>Створено новий захід (рішення від 28.02.2019 № 166/6822 "Про внесення змін до рішення Київської міської ради  від 18 грудня 2018 року "Про затвердження міської цільової програми "Турбота. Назустріч киянам" на 2019-2021 роки</t>
  </si>
  <si>
    <t>Надавати кошти на стаціонарне лікування, в тому числі ендопротезування, слухопротезування та протезування ока, компенсації витрат на стаціонарне лікування киянам, які брали безпосередню участь в антитерористичній операції, забезпеченні її проведення, у здійсненні заходів із забезпечення національної безпеки і оборони (далі - учасники відсічі збройної агресії РФ), особам, яким видано посвідчення бійця-добровольця, який брав участь у захисті територіальної цілісності та державного сувіренітету на сході України (далі -  бійці-добровольці), членам сімей Героїв Небесної Сотні, членам сімей загиблих (померлих) киянам, які брали безпосередню участь в антитерористичній операції, забезпеченні її проведення, учасникам відсічі збройної агресії РФ</t>
  </si>
  <si>
    <t>Директор Департаменту                                                                   Юрій КРИКУНОВ</t>
  </si>
  <si>
    <t xml:space="preserve">Забезпечено складним протезуванням 75 одиниць (на суму 6016,4 тис грн).
Закуплено 1811,6 тис. од. засобів особистої гігієни (на суму 21654,9 тис грн).
Закуплено засобів реабілітації 1082 одиниці (на суму 695,2 тис грн).           
Отримали 68 (півпар) устілок (на суму 45,6 тис грн).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</si>
</sst>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00"/>
    <numFmt numFmtId="194" formatCode="[$-422]d\ mmmm\ yyyy&quot; р.&quot;"/>
    <numFmt numFmtId="195" formatCode="#,##0.0\ _г_р_н_."/>
    <numFmt numFmtId="196" formatCode="&quot;Так&quot;;&quot;Так&quot;;&quot;Ні&quot;"/>
    <numFmt numFmtId="197" formatCode="&quot;True&quot;;&quot;True&quot;;&quot;False&quot;"/>
    <numFmt numFmtId="198" formatCode="&quot;Увімк&quot;;&quot;Увімк&quot;;&quot;Вимк&quot;"/>
    <numFmt numFmtId="199" formatCode="[$¥€-2]\ ###,000_);[Red]\([$€-2]\ ###,000\)"/>
  </numFmts>
  <fonts count="51">
    <font>
      <sz val="10"/>
      <name val="Arial Cyr"/>
      <family val="0"/>
    </font>
    <font>
      <sz val="8"/>
      <name val="Arial Cyr"/>
      <family val="0"/>
    </font>
    <font>
      <sz val="12"/>
      <name val="Times New Roman"/>
      <family val="1"/>
    </font>
    <font>
      <b/>
      <sz val="12"/>
      <name val="Times New Roman"/>
      <family val="1"/>
    </font>
    <font>
      <u val="single"/>
      <sz val="12"/>
      <name val="Times New Roman"/>
      <family val="1"/>
    </font>
    <font>
      <b/>
      <u val="single"/>
      <sz val="12"/>
      <name val="Times New Roman"/>
      <family val="1"/>
    </font>
    <font>
      <b/>
      <sz val="12"/>
      <name val="Arial Cyr"/>
      <family val="0"/>
    </font>
    <font>
      <sz val="12"/>
      <name val="Arial Cyr"/>
      <family val="0"/>
    </font>
    <font>
      <sz val="14"/>
      <name val="Arial Cyr"/>
      <family val="0"/>
    </font>
    <font>
      <sz val="14"/>
      <name val="Times New Roman"/>
      <family val="1"/>
    </font>
    <font>
      <u val="single"/>
      <sz val="10"/>
      <color indexed="12"/>
      <name val="Arial Cyr"/>
      <family val="0"/>
    </font>
    <font>
      <u val="single"/>
      <sz val="10"/>
      <color indexed="36"/>
      <name val="Arial Cyr"/>
      <family val="0"/>
    </font>
    <font>
      <sz val="14"/>
      <color indexed="10"/>
      <name val="Arial Cyr"/>
      <family val="0"/>
    </font>
    <font>
      <sz val="18"/>
      <name val="Times New Roman"/>
      <family val="1"/>
    </font>
    <font>
      <b/>
      <sz val="14"/>
      <name val="Times New Roman"/>
      <family val="1"/>
    </font>
    <font>
      <i/>
      <sz val="12"/>
      <name val="Times New Roman"/>
      <family val="1"/>
    </font>
    <font>
      <b/>
      <i/>
      <sz val="12"/>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46"/>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style="medium"/>
      <bottom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color indexed="63"/>
      </right>
      <top>
        <color indexed="63"/>
      </top>
      <bottom style="thin"/>
    </border>
    <border>
      <left style="thin"/>
      <right style="thin"/>
      <top style="thin"/>
      <bottom>
        <color indexed="63"/>
      </bottom>
    </border>
    <border>
      <left style="medium"/>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style="thin"/>
    </border>
    <border>
      <left style="medium"/>
      <right style="thin"/>
      <top>
        <color indexed="63"/>
      </top>
      <bottom>
        <color indexed="63"/>
      </bottom>
    </border>
    <border>
      <left style="thin"/>
      <right>
        <color indexed="63"/>
      </right>
      <top>
        <color indexed="63"/>
      </top>
      <bottom>
        <color indexed="63"/>
      </bottom>
    </border>
    <border>
      <left style="thin"/>
      <right style="thin"/>
      <top style="thin"/>
      <bottom style="medium"/>
    </border>
    <border>
      <left style="medium"/>
      <right>
        <color indexed="63"/>
      </right>
      <top style="medium"/>
      <bottom style="medium"/>
    </border>
    <border>
      <left>
        <color indexed="63"/>
      </left>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9" fontId="0" fillId="0" borderId="0" applyFont="0" applyFill="0" applyBorder="0" applyAlignment="0" applyProtection="0"/>
    <xf numFmtId="0" fontId="37" fillId="27" borderId="0" applyNumberFormat="0" applyBorder="0" applyAlignment="0" applyProtection="0"/>
    <xf numFmtId="0" fontId="1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28" borderId="6"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1" applyNumberFormat="0" applyAlignment="0" applyProtection="0"/>
    <xf numFmtId="0" fontId="11" fillId="0" borderId="0" applyNumberFormat="0" applyFill="0" applyBorder="0" applyAlignment="0" applyProtection="0"/>
    <xf numFmtId="0" fontId="46" fillId="0" borderId="7" applyNumberFormat="0" applyFill="0" applyAlignment="0" applyProtection="0"/>
    <xf numFmtId="0" fontId="47" fillId="31" borderId="0" applyNumberFormat="0" applyBorder="0" applyAlignment="0" applyProtection="0"/>
    <xf numFmtId="0" fontId="0" fillId="32" borderId="8" applyNumberFormat="0" applyFont="0" applyAlignment="0" applyProtection="0"/>
    <xf numFmtId="0" fontId="48" fillId="30" borderId="9"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234">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Border="1" applyAlignment="1">
      <alignment horizontal="center"/>
    </xf>
    <xf numFmtId="0" fontId="2" fillId="0" borderId="11" xfId="0" applyFont="1" applyFill="1" applyBorder="1" applyAlignment="1">
      <alignment horizontal="center"/>
    </xf>
    <xf numFmtId="192" fontId="3" fillId="33" borderId="12" xfId="0" applyNumberFormat="1" applyFont="1" applyFill="1" applyBorder="1" applyAlignment="1">
      <alignment horizontal="center" vertical="center" wrapText="1"/>
    </xf>
    <xf numFmtId="0" fontId="3" fillId="33" borderId="13" xfId="0" applyFont="1" applyFill="1" applyBorder="1" applyAlignment="1">
      <alignment horizontal="left" vertical="center" wrapText="1"/>
    </xf>
    <xf numFmtId="0" fontId="3" fillId="33" borderId="14" xfId="0" applyFont="1" applyFill="1" applyBorder="1" applyAlignment="1">
      <alignment horizontal="center" vertical="center"/>
    </xf>
    <xf numFmtId="0" fontId="3" fillId="33" borderId="12" xfId="0" applyFont="1" applyFill="1" applyBorder="1" applyAlignment="1">
      <alignment horizontal="right" vertical="center" wrapText="1"/>
    </xf>
    <xf numFmtId="0" fontId="3" fillId="33" borderId="12" xfId="0" applyFont="1" applyFill="1" applyBorder="1" applyAlignment="1">
      <alignment horizontal="left" vertical="center" wrapText="1"/>
    </xf>
    <xf numFmtId="0" fontId="3" fillId="33" borderId="13" xfId="0" applyFont="1" applyFill="1" applyBorder="1" applyAlignment="1">
      <alignment horizontal="center" vertical="center"/>
    </xf>
    <xf numFmtId="192" fontId="3" fillId="33" borderId="12" xfId="0" applyNumberFormat="1" applyFont="1" applyFill="1" applyBorder="1" applyAlignment="1">
      <alignment horizontal="center" vertical="center"/>
    </xf>
    <xf numFmtId="0" fontId="3" fillId="33" borderId="15" xfId="0" applyFont="1" applyFill="1" applyBorder="1" applyAlignment="1">
      <alignment horizontal="center" vertical="center" wrapText="1"/>
    </xf>
    <xf numFmtId="192" fontId="0" fillId="0" borderId="0" xfId="0" applyNumberFormat="1" applyAlignment="1">
      <alignment/>
    </xf>
    <xf numFmtId="0" fontId="8" fillId="0" borderId="0" xfId="0" applyFont="1" applyAlignment="1">
      <alignment/>
    </xf>
    <xf numFmtId="0" fontId="0" fillId="0" borderId="0" xfId="0" applyAlignment="1">
      <alignment horizontal="center"/>
    </xf>
    <xf numFmtId="192" fontId="3" fillId="33" borderId="16" xfId="0" applyNumberFormat="1" applyFont="1" applyFill="1" applyBorder="1" applyAlignment="1">
      <alignment horizontal="left" vertical="center" wrapText="1"/>
    </xf>
    <xf numFmtId="192" fontId="3" fillId="33" borderId="16" xfId="0" applyNumberFormat="1" applyFont="1" applyFill="1" applyBorder="1" applyAlignment="1">
      <alignment horizontal="center" vertical="center" wrapText="1"/>
    </xf>
    <xf numFmtId="49" fontId="2" fillId="0" borderId="12" xfId="0" applyNumberFormat="1" applyFont="1" applyBorder="1" applyAlignment="1">
      <alignment horizontal="center" vertical="center"/>
    </xf>
    <xf numFmtId="0" fontId="2" fillId="0" borderId="0" xfId="0" applyFont="1" applyAlignment="1">
      <alignment wrapText="1"/>
    </xf>
    <xf numFmtId="192" fontId="3" fillId="33" borderId="12" xfId="0" applyNumberFormat="1" applyFont="1" applyFill="1" applyBorder="1" applyAlignment="1">
      <alignment horizontal="left" vertical="center" wrapText="1"/>
    </xf>
    <xf numFmtId="0" fontId="3" fillId="33" borderId="12" xfId="0" applyFont="1" applyFill="1" applyBorder="1" applyAlignment="1">
      <alignment horizontal="center" vertical="center"/>
    </xf>
    <xf numFmtId="0" fontId="5" fillId="33" borderId="12" xfId="0" applyFont="1" applyFill="1" applyBorder="1" applyAlignment="1">
      <alignment horizontal="left" vertical="center" wrapText="1"/>
    </xf>
    <xf numFmtId="0" fontId="3" fillId="33" borderId="16" xfId="0" applyFont="1" applyFill="1" applyBorder="1" applyAlignment="1">
      <alignment horizontal="right" vertical="center" wrapText="1"/>
    </xf>
    <xf numFmtId="0" fontId="3" fillId="34" borderId="12" xfId="0" applyFont="1" applyFill="1" applyBorder="1" applyAlignment="1">
      <alignment/>
    </xf>
    <xf numFmtId="0" fontId="7" fillId="0" borderId="0" xfId="0" applyFont="1" applyAlignment="1">
      <alignment/>
    </xf>
    <xf numFmtId="0" fontId="3" fillId="33" borderId="16" xfId="0" applyFont="1" applyFill="1" applyBorder="1" applyAlignment="1">
      <alignment horizontal="center" vertical="center" wrapText="1"/>
    </xf>
    <xf numFmtId="0" fontId="3" fillId="34" borderId="12" xfId="0" applyFont="1" applyFill="1" applyBorder="1" applyAlignment="1">
      <alignment horizontal="right" vertical="center" wrapText="1"/>
    </xf>
    <xf numFmtId="192" fontId="3" fillId="34" borderId="12" xfId="0" applyNumberFormat="1" applyFont="1" applyFill="1" applyBorder="1" applyAlignment="1">
      <alignment vertical="center"/>
    </xf>
    <xf numFmtId="192" fontId="3" fillId="34" borderId="12" xfId="0" applyNumberFormat="1" applyFont="1" applyFill="1" applyBorder="1" applyAlignment="1">
      <alignment horizontal="center" vertical="center" wrapText="1"/>
    </xf>
    <xf numFmtId="192" fontId="6" fillId="34" borderId="12" xfId="0" applyNumberFormat="1" applyFont="1" applyFill="1" applyBorder="1" applyAlignment="1">
      <alignment vertical="center"/>
    </xf>
    <xf numFmtId="49" fontId="2" fillId="0" borderId="17" xfId="0" applyNumberFormat="1" applyFont="1" applyBorder="1" applyAlignment="1">
      <alignment horizontal="center" vertical="center"/>
    </xf>
    <xf numFmtId="49" fontId="2" fillId="0" borderId="16"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0" fillId="0" borderId="12" xfId="0" applyBorder="1" applyAlignment="1">
      <alignment/>
    </xf>
    <xf numFmtId="49" fontId="2" fillId="0" borderId="12" xfId="0" applyNumberFormat="1" applyFont="1" applyFill="1" applyBorder="1" applyAlignment="1">
      <alignment horizontal="center" vertical="center"/>
    </xf>
    <xf numFmtId="0" fontId="9" fillId="0" borderId="0" xfId="0" applyFont="1" applyAlignment="1">
      <alignment/>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wrapText="1"/>
    </xf>
    <xf numFmtId="49" fontId="2" fillId="0" borderId="20" xfId="0" applyNumberFormat="1" applyFont="1" applyBorder="1" applyAlignment="1">
      <alignment horizontal="center" vertical="center"/>
    </xf>
    <xf numFmtId="0" fontId="2" fillId="33" borderId="12" xfId="0" applyFont="1" applyFill="1" applyBorder="1" applyAlignment="1">
      <alignment horizontal="center" vertical="center" wrapText="1"/>
    </xf>
    <xf numFmtId="49" fontId="2" fillId="0" borderId="18" xfId="0" applyNumberFormat="1" applyFont="1" applyBorder="1" applyAlignment="1">
      <alignment horizontal="center" vertical="center" wrapText="1"/>
    </xf>
    <xf numFmtId="0" fontId="3" fillId="33" borderId="18" xfId="0" applyFont="1" applyFill="1" applyBorder="1" applyAlignment="1">
      <alignment horizontal="center" vertical="center"/>
    </xf>
    <xf numFmtId="49" fontId="2" fillId="0" borderId="21" xfId="0" applyNumberFormat="1" applyFont="1" applyBorder="1" applyAlignment="1">
      <alignment horizontal="center" vertical="center"/>
    </xf>
    <xf numFmtId="0" fontId="3" fillId="33" borderId="12" xfId="0" applyFont="1" applyFill="1" applyBorder="1" applyAlignment="1">
      <alignment vertical="center"/>
    </xf>
    <xf numFmtId="0" fontId="12" fillId="0" borderId="0" xfId="0" applyFont="1" applyAlignment="1">
      <alignment/>
    </xf>
    <xf numFmtId="192" fontId="2" fillId="33" borderId="16" xfId="0" applyNumberFormat="1" applyFont="1" applyFill="1" applyBorder="1" applyAlignment="1">
      <alignment horizontal="left" vertical="center" wrapText="1"/>
    </xf>
    <xf numFmtId="0" fontId="2" fillId="33" borderId="16" xfId="0" applyFont="1" applyFill="1" applyBorder="1" applyAlignment="1">
      <alignment horizontal="center" vertical="center" wrapText="1"/>
    </xf>
    <xf numFmtId="192" fontId="2" fillId="33" borderId="16" xfId="0" applyNumberFormat="1" applyFont="1" applyFill="1" applyBorder="1" applyAlignment="1">
      <alignment horizontal="center" vertical="center" wrapText="1"/>
    </xf>
    <xf numFmtId="0" fontId="2" fillId="33" borderId="16" xfId="0" applyFont="1" applyFill="1" applyBorder="1" applyAlignment="1">
      <alignment horizontal="left" vertical="center" wrapText="1"/>
    </xf>
    <xf numFmtId="0" fontId="0" fillId="0" borderId="0" xfId="0" applyBorder="1" applyAlignment="1">
      <alignment/>
    </xf>
    <xf numFmtId="0" fontId="0" fillId="0" borderId="22" xfId="0" applyBorder="1" applyAlignment="1">
      <alignment/>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1" xfId="0" applyFont="1" applyBorder="1" applyAlignment="1">
      <alignment horizontal="center" vertical="center" wrapText="1"/>
    </xf>
    <xf numFmtId="192" fontId="2" fillId="33" borderId="25" xfId="0" applyNumberFormat="1" applyFont="1" applyFill="1" applyBorder="1" applyAlignment="1">
      <alignment horizontal="center"/>
    </xf>
    <xf numFmtId="192" fontId="2" fillId="33" borderId="26" xfId="0" applyNumberFormat="1" applyFont="1" applyFill="1" applyBorder="1" applyAlignment="1">
      <alignment horizontal="center"/>
    </xf>
    <xf numFmtId="192" fontId="2" fillId="33" borderId="27" xfId="0" applyNumberFormat="1" applyFont="1" applyFill="1" applyBorder="1" applyAlignment="1">
      <alignment horizontal="center"/>
    </xf>
    <xf numFmtId="192" fontId="2" fillId="0" borderId="0" xfId="0" applyNumberFormat="1" applyFont="1" applyAlignment="1">
      <alignment horizontal="center" vertical="center"/>
    </xf>
    <xf numFmtId="0" fontId="0" fillId="0" borderId="0" xfId="0" applyFont="1" applyAlignment="1">
      <alignment/>
    </xf>
    <xf numFmtId="0" fontId="2" fillId="35" borderId="12" xfId="0" applyFont="1" applyFill="1" applyBorder="1" applyAlignment="1">
      <alignment vertical="center" wrapText="1"/>
    </xf>
    <xf numFmtId="0" fontId="2" fillId="35" borderId="12" xfId="0" applyFont="1" applyFill="1" applyBorder="1" applyAlignment="1">
      <alignment horizontal="center" vertical="center" wrapText="1"/>
    </xf>
    <xf numFmtId="0" fontId="2" fillId="35" borderId="12" xfId="0" applyFont="1" applyFill="1" applyBorder="1" applyAlignment="1">
      <alignment horizontal="left" vertical="center" wrapText="1"/>
    </xf>
    <xf numFmtId="192" fontId="2" fillId="35" borderId="12" xfId="0" applyNumberFormat="1" applyFont="1" applyFill="1" applyBorder="1" applyAlignment="1">
      <alignment horizontal="center" vertical="center"/>
    </xf>
    <xf numFmtId="0" fontId="15" fillId="36" borderId="12" xfId="0" applyFont="1" applyFill="1" applyBorder="1" applyAlignment="1">
      <alignment vertical="center" wrapText="1"/>
    </xf>
    <xf numFmtId="0" fontId="2" fillId="36" borderId="12" xfId="0" applyFont="1" applyFill="1" applyBorder="1" applyAlignment="1">
      <alignment horizontal="center" vertical="center" wrapText="1"/>
    </xf>
    <xf numFmtId="0" fontId="2" fillId="36" borderId="12" xfId="0" applyFont="1" applyFill="1" applyBorder="1" applyAlignment="1">
      <alignment horizontal="left" vertical="center" wrapText="1"/>
    </xf>
    <xf numFmtId="192" fontId="2" fillId="36" borderId="12" xfId="0" applyNumberFormat="1" applyFont="1" applyFill="1" applyBorder="1" applyAlignment="1">
      <alignment horizontal="center" vertical="center"/>
    </xf>
    <xf numFmtId="0" fontId="15" fillId="35" borderId="16" xfId="0" applyFont="1" applyFill="1" applyBorder="1" applyAlignment="1">
      <alignment horizontal="left" vertical="center" wrapText="1"/>
    </xf>
    <xf numFmtId="0" fontId="2" fillId="35" borderId="16" xfId="0" applyFont="1" applyFill="1" applyBorder="1" applyAlignment="1">
      <alignment horizontal="left" vertical="center" wrapText="1"/>
    </xf>
    <xf numFmtId="192" fontId="2" fillId="35" borderId="16" xfId="0" applyNumberFormat="1" applyFont="1" applyFill="1" applyBorder="1" applyAlignment="1">
      <alignment horizontal="center" vertical="center" wrapText="1"/>
    </xf>
    <xf numFmtId="192" fontId="2" fillId="36" borderId="16" xfId="0" applyNumberFormat="1" applyFont="1" applyFill="1" applyBorder="1" applyAlignment="1">
      <alignment horizontal="center" vertical="center" wrapText="1"/>
    </xf>
    <xf numFmtId="0" fontId="2" fillId="36" borderId="18" xfId="0" applyFont="1" applyFill="1" applyBorder="1" applyAlignment="1">
      <alignment horizontal="left" vertical="top" wrapText="1"/>
    </xf>
    <xf numFmtId="192" fontId="2" fillId="36" borderId="12" xfId="0" applyNumberFormat="1" applyFont="1" applyFill="1" applyBorder="1" applyAlignment="1">
      <alignment horizontal="center" vertical="center" wrapText="1"/>
    </xf>
    <xf numFmtId="0" fontId="15" fillId="37" borderId="16" xfId="0" applyFont="1" applyFill="1" applyBorder="1" applyAlignment="1">
      <alignment horizontal="left" vertical="top" wrapText="1"/>
    </xf>
    <xf numFmtId="192" fontId="2" fillId="37" borderId="16" xfId="0" applyNumberFormat="1" applyFont="1" applyFill="1" applyBorder="1" applyAlignment="1">
      <alignment horizontal="left" vertical="center" wrapText="1"/>
    </xf>
    <xf numFmtId="1" fontId="2" fillId="37" borderId="16" xfId="0" applyNumberFormat="1" applyFont="1" applyFill="1" applyBorder="1" applyAlignment="1">
      <alignment horizontal="center" vertical="center" wrapText="1"/>
    </xf>
    <xf numFmtId="192" fontId="2" fillId="37" borderId="16" xfId="0" applyNumberFormat="1" applyFont="1" applyFill="1" applyBorder="1" applyAlignment="1">
      <alignment horizontal="center" vertical="center" wrapText="1"/>
    </xf>
    <xf numFmtId="192" fontId="2" fillId="36" borderId="16" xfId="0" applyNumberFormat="1" applyFont="1" applyFill="1" applyBorder="1" applyAlignment="1">
      <alignment horizontal="left" vertical="center" wrapText="1"/>
    </xf>
    <xf numFmtId="1" fontId="2" fillId="36" borderId="16" xfId="0" applyNumberFormat="1" applyFont="1" applyFill="1" applyBorder="1" applyAlignment="1">
      <alignment horizontal="center" vertical="center" wrapText="1"/>
    </xf>
    <xf numFmtId="192" fontId="0" fillId="0" borderId="0" xfId="0" applyNumberFormat="1" applyFont="1" applyAlignment="1">
      <alignment/>
    </xf>
    <xf numFmtId="192" fontId="7" fillId="0" borderId="0" xfId="0" applyNumberFormat="1" applyFont="1" applyAlignment="1">
      <alignment/>
    </xf>
    <xf numFmtId="0" fontId="2" fillId="38" borderId="16" xfId="0" applyFont="1" applyFill="1" applyBorder="1" applyAlignment="1">
      <alignment horizontal="left" vertical="center" wrapText="1"/>
    </xf>
    <xf numFmtId="192" fontId="2" fillId="38" borderId="12" xfId="0" applyNumberFormat="1" applyFont="1" applyFill="1" applyBorder="1" applyAlignment="1">
      <alignment horizontal="center" vertical="center"/>
    </xf>
    <xf numFmtId="0" fontId="2" fillId="38" borderId="12" xfId="0" applyFont="1" applyFill="1" applyBorder="1" applyAlignment="1">
      <alignment horizontal="left" vertical="center" wrapText="1"/>
    </xf>
    <xf numFmtId="192" fontId="2" fillId="38" borderId="12" xfId="0" applyNumberFormat="1" applyFont="1" applyFill="1" applyBorder="1" applyAlignment="1">
      <alignment horizontal="center" vertical="center" wrapText="1"/>
    </xf>
    <xf numFmtId="0" fontId="2" fillId="38" borderId="12" xfId="0" applyFont="1" applyFill="1" applyBorder="1" applyAlignment="1">
      <alignment horizontal="left" vertical="top" wrapText="1"/>
    </xf>
    <xf numFmtId="192" fontId="2" fillId="38" borderId="16" xfId="0" applyNumberFormat="1" applyFont="1" applyFill="1" applyBorder="1" applyAlignment="1">
      <alignment horizontal="center" vertical="center" wrapText="1"/>
    </xf>
    <xf numFmtId="192" fontId="2" fillId="38" borderId="16" xfId="0" applyNumberFormat="1" applyFont="1" applyFill="1" applyBorder="1" applyAlignment="1">
      <alignment horizontal="left" vertical="center" wrapText="1"/>
    </xf>
    <xf numFmtId="0" fontId="2" fillId="38" borderId="16" xfId="0" applyFont="1" applyFill="1" applyBorder="1" applyAlignment="1">
      <alignment horizontal="left" vertical="top" wrapText="1"/>
    </xf>
    <xf numFmtId="0" fontId="2" fillId="38" borderId="16" xfId="0" applyFont="1" applyFill="1" applyBorder="1" applyAlignment="1">
      <alignment horizontal="center" vertical="center" wrapText="1"/>
    </xf>
    <xf numFmtId="0" fontId="2" fillId="38" borderId="20" xfId="0" applyFont="1" applyFill="1" applyBorder="1" applyAlignment="1">
      <alignment horizontal="center" vertical="center" wrapText="1"/>
    </xf>
    <xf numFmtId="0" fontId="2" fillId="38" borderId="20" xfId="0" applyFont="1" applyFill="1" applyBorder="1" applyAlignment="1">
      <alignment horizontal="center" vertical="top" wrapText="1"/>
    </xf>
    <xf numFmtId="192" fontId="2" fillId="38" borderId="20" xfId="0" applyNumberFormat="1" applyFont="1" applyFill="1" applyBorder="1" applyAlignment="1">
      <alignment horizontal="center" vertical="top"/>
    </xf>
    <xf numFmtId="0" fontId="2" fillId="38" borderId="28" xfId="0" applyFont="1" applyFill="1" applyBorder="1" applyAlignment="1">
      <alignment horizontal="left" vertical="top" wrapText="1"/>
    </xf>
    <xf numFmtId="0" fontId="2" fillId="38" borderId="12" xfId="0" applyFont="1" applyFill="1" applyBorder="1" applyAlignment="1">
      <alignment horizontal="center" vertical="center" wrapText="1"/>
    </xf>
    <xf numFmtId="0" fontId="2" fillId="38" borderId="12" xfId="0" applyFont="1" applyFill="1" applyBorder="1" applyAlignment="1">
      <alignment vertical="center" wrapText="1"/>
    </xf>
    <xf numFmtId="0" fontId="2" fillId="38" borderId="0" xfId="0" applyFont="1" applyFill="1" applyBorder="1" applyAlignment="1">
      <alignment horizontal="left" vertical="top" wrapText="1"/>
    </xf>
    <xf numFmtId="192" fontId="2" fillId="38" borderId="12" xfId="0" applyNumberFormat="1" applyFont="1" applyFill="1" applyBorder="1" applyAlignment="1">
      <alignment horizontal="left" vertical="center" wrapText="1"/>
    </xf>
    <xf numFmtId="1" fontId="2" fillId="38" borderId="16" xfId="0" applyNumberFormat="1" applyFont="1" applyFill="1" applyBorder="1" applyAlignment="1">
      <alignment horizontal="center" vertical="center" wrapText="1"/>
    </xf>
    <xf numFmtId="49" fontId="2" fillId="38" borderId="12" xfId="0" applyNumberFormat="1" applyFont="1" applyFill="1" applyBorder="1" applyAlignment="1">
      <alignment horizontal="center" vertical="center" wrapText="1"/>
    </xf>
    <xf numFmtId="49" fontId="2" fillId="38" borderId="16" xfId="0" applyNumberFormat="1" applyFont="1" applyFill="1" applyBorder="1" applyAlignment="1">
      <alignment horizontal="center" vertical="center" wrapText="1"/>
    </xf>
    <xf numFmtId="0" fontId="3" fillId="11" borderId="16" xfId="0" applyFont="1" applyFill="1" applyBorder="1" applyAlignment="1">
      <alignment horizontal="center" vertical="center" wrapText="1"/>
    </xf>
    <xf numFmtId="0" fontId="3" fillId="11" borderId="16" xfId="0" applyFont="1" applyFill="1" applyBorder="1" applyAlignment="1">
      <alignment horizontal="right" vertical="center" wrapText="1"/>
    </xf>
    <xf numFmtId="192" fontId="3" fillId="11" borderId="16" xfId="0" applyNumberFormat="1" applyFont="1" applyFill="1" applyBorder="1" applyAlignment="1">
      <alignment horizontal="left" vertical="center" wrapText="1"/>
    </xf>
    <xf numFmtId="192" fontId="3" fillId="11" borderId="16" xfId="0" applyNumberFormat="1" applyFont="1" applyFill="1" applyBorder="1" applyAlignment="1">
      <alignment horizontal="center" vertical="center" wrapText="1"/>
    </xf>
    <xf numFmtId="49" fontId="2" fillId="38" borderId="28" xfId="0" applyNumberFormat="1" applyFont="1" applyFill="1" applyBorder="1" applyAlignment="1">
      <alignment horizontal="center" vertical="center"/>
    </xf>
    <xf numFmtId="0" fontId="15" fillId="35" borderId="12" xfId="0" applyFont="1" applyFill="1" applyBorder="1" applyAlignment="1">
      <alignment vertical="center" wrapText="1"/>
    </xf>
    <xf numFmtId="0" fontId="3" fillId="11" borderId="21" xfId="0" applyFont="1" applyFill="1" applyBorder="1" applyAlignment="1">
      <alignment horizontal="center" vertical="center" wrapText="1"/>
    </xf>
    <xf numFmtId="0" fontId="3" fillId="38" borderId="21" xfId="0" applyFont="1" applyFill="1" applyBorder="1" applyAlignment="1">
      <alignment horizontal="center" vertical="center" wrapText="1"/>
    </xf>
    <xf numFmtId="0" fontId="3" fillId="11" borderId="12" xfId="0" applyFont="1" applyFill="1" applyBorder="1" applyAlignment="1">
      <alignment horizontal="right" vertical="center" wrapText="1"/>
    </xf>
    <xf numFmtId="192" fontId="3" fillId="11" borderId="12" xfId="0" applyNumberFormat="1" applyFont="1" applyFill="1" applyBorder="1" applyAlignment="1">
      <alignment horizontal="left" vertical="center" wrapText="1"/>
    </xf>
    <xf numFmtId="192" fontId="3" fillId="11" borderId="12" xfId="0" applyNumberFormat="1" applyFont="1" applyFill="1" applyBorder="1" applyAlignment="1">
      <alignment horizontal="center" vertical="center" wrapText="1"/>
    </xf>
    <xf numFmtId="0" fontId="2" fillId="7" borderId="12" xfId="0" applyFont="1" applyFill="1" applyBorder="1" applyAlignment="1">
      <alignment horizontal="left" vertical="top" wrapText="1"/>
    </xf>
    <xf numFmtId="0" fontId="2" fillId="7" borderId="12" xfId="0" applyFont="1" applyFill="1" applyBorder="1" applyAlignment="1">
      <alignment horizontal="left" vertical="center" wrapText="1"/>
    </xf>
    <xf numFmtId="192" fontId="2" fillId="7" borderId="12" xfId="0" applyNumberFormat="1" applyFont="1" applyFill="1" applyBorder="1" applyAlignment="1">
      <alignment horizontal="center" vertical="center" wrapText="1"/>
    </xf>
    <xf numFmtId="0" fontId="2" fillId="7" borderId="12" xfId="0" applyFont="1" applyFill="1" applyBorder="1" applyAlignment="1">
      <alignment horizontal="center" vertical="center" wrapText="1"/>
    </xf>
    <xf numFmtId="192" fontId="2" fillId="14" borderId="16" xfId="0" applyNumberFormat="1" applyFont="1" applyFill="1" applyBorder="1" applyAlignment="1">
      <alignment horizontal="center" vertical="center" wrapText="1"/>
    </xf>
    <xf numFmtId="0" fontId="2" fillId="38" borderId="19" xfId="0" applyFont="1" applyFill="1" applyBorder="1" applyAlignment="1">
      <alignment horizontal="left" vertical="center" wrapText="1"/>
    </xf>
    <xf numFmtId="0" fontId="2" fillId="38" borderId="28" xfId="0" applyFont="1" applyFill="1" applyBorder="1" applyAlignment="1">
      <alignment horizontal="left" vertical="center" wrapText="1"/>
    </xf>
    <xf numFmtId="192" fontId="2" fillId="38" borderId="28" xfId="0" applyNumberFormat="1" applyFont="1" applyFill="1" applyBorder="1" applyAlignment="1">
      <alignment horizontal="center" vertical="center"/>
    </xf>
    <xf numFmtId="192" fontId="2" fillId="14" borderId="12" xfId="0" applyNumberFormat="1" applyFont="1" applyFill="1" applyBorder="1" applyAlignment="1">
      <alignment horizontal="center" vertical="center"/>
    </xf>
    <xf numFmtId="192" fontId="2" fillId="38" borderId="16" xfId="0" applyNumberFormat="1" applyFont="1" applyFill="1" applyBorder="1" applyAlignment="1">
      <alignment horizontal="center" vertical="center"/>
    </xf>
    <xf numFmtId="192" fontId="2" fillId="38" borderId="19" xfId="0" applyNumberFormat="1" applyFont="1" applyFill="1" applyBorder="1" applyAlignment="1">
      <alignment horizontal="center" vertical="center"/>
    </xf>
    <xf numFmtId="192" fontId="2" fillId="38" borderId="19" xfId="0" applyNumberFormat="1" applyFont="1" applyFill="1" applyBorder="1" applyAlignment="1">
      <alignment vertical="center"/>
    </xf>
    <xf numFmtId="0" fontId="2" fillId="38" borderId="12" xfId="0" applyFont="1" applyFill="1" applyBorder="1" applyAlignment="1">
      <alignment vertical="center"/>
    </xf>
    <xf numFmtId="0" fontId="2" fillId="38" borderId="0" xfId="0" applyFont="1" applyFill="1" applyAlignment="1">
      <alignment horizontal="left" vertical="top" wrapText="1"/>
    </xf>
    <xf numFmtId="0" fontId="2" fillId="38" borderId="13" xfId="0" applyFont="1" applyFill="1" applyBorder="1" applyAlignment="1">
      <alignment horizontal="left" vertical="center" wrapText="1"/>
    </xf>
    <xf numFmtId="192" fontId="2" fillId="38" borderId="19" xfId="0" applyNumberFormat="1" applyFont="1" applyFill="1" applyBorder="1" applyAlignment="1">
      <alignment horizontal="center" vertical="center" wrapText="1"/>
    </xf>
    <xf numFmtId="192" fontId="2" fillId="38" borderId="12" xfId="0" applyNumberFormat="1" applyFont="1" applyFill="1" applyBorder="1" applyAlignment="1">
      <alignment horizontal="left" vertical="top" wrapText="1"/>
    </xf>
    <xf numFmtId="1" fontId="2" fillId="38" borderId="12" xfId="0" applyNumberFormat="1" applyFont="1" applyFill="1" applyBorder="1" applyAlignment="1">
      <alignment horizontal="center" vertical="center" wrapText="1"/>
    </xf>
    <xf numFmtId="192" fontId="2" fillId="38" borderId="16" xfId="0" applyNumberFormat="1" applyFont="1" applyFill="1" applyBorder="1" applyAlignment="1">
      <alignment vertical="center" wrapText="1"/>
    </xf>
    <xf numFmtId="49" fontId="2" fillId="38" borderId="29" xfId="0" applyNumberFormat="1" applyFont="1" applyFill="1" applyBorder="1" applyAlignment="1">
      <alignment horizontal="center" vertical="center"/>
    </xf>
    <xf numFmtId="0" fontId="2" fillId="38" borderId="19" xfId="0" applyFont="1" applyFill="1" applyBorder="1" applyAlignment="1">
      <alignment horizontal="center" vertical="center" wrapText="1"/>
    </xf>
    <xf numFmtId="192" fontId="2" fillId="38" borderId="0" xfId="0" applyNumberFormat="1" applyFont="1" applyFill="1" applyAlignment="1">
      <alignment horizontal="center" vertical="center"/>
    </xf>
    <xf numFmtId="49" fontId="2" fillId="38" borderId="16" xfId="0" applyNumberFormat="1" applyFont="1" applyFill="1" applyBorder="1" applyAlignment="1">
      <alignment horizontal="center" vertical="center"/>
    </xf>
    <xf numFmtId="0" fontId="2" fillId="38" borderId="21" xfId="0" applyFont="1" applyFill="1" applyBorder="1" applyAlignment="1">
      <alignment horizontal="center" vertical="top" wrapText="1"/>
    </xf>
    <xf numFmtId="192" fontId="2" fillId="38" borderId="21" xfId="0" applyNumberFormat="1" applyFont="1" applyFill="1" applyBorder="1" applyAlignment="1">
      <alignment horizontal="center" vertical="top"/>
    </xf>
    <xf numFmtId="192" fontId="2" fillId="38" borderId="21" xfId="0" applyNumberFormat="1" applyFont="1" applyFill="1" applyBorder="1" applyAlignment="1">
      <alignment horizontal="center" vertical="top" wrapText="1"/>
    </xf>
    <xf numFmtId="49" fontId="2" fillId="38" borderId="16" xfId="0" applyNumberFormat="1" applyFont="1" applyFill="1" applyBorder="1" applyAlignment="1">
      <alignment vertical="top" wrapText="1"/>
    </xf>
    <xf numFmtId="0" fontId="2" fillId="38" borderId="30" xfId="0" applyFont="1" applyFill="1" applyBorder="1" applyAlignment="1">
      <alignment horizontal="center" vertical="center" wrapText="1"/>
    </xf>
    <xf numFmtId="0" fontId="2" fillId="38" borderId="30" xfId="0" applyFont="1" applyFill="1" applyBorder="1" applyAlignment="1">
      <alignment horizontal="center" vertical="top" wrapText="1"/>
    </xf>
    <xf numFmtId="192" fontId="2" fillId="38" borderId="30" xfId="0" applyNumberFormat="1" applyFont="1" applyFill="1" applyBorder="1" applyAlignment="1">
      <alignment horizontal="center" vertical="top"/>
    </xf>
    <xf numFmtId="0" fontId="2" fillId="38" borderId="19" xfId="0" applyFont="1" applyFill="1" applyBorder="1" applyAlignment="1">
      <alignment horizontal="left" vertical="top" wrapText="1"/>
    </xf>
    <xf numFmtId="0" fontId="2" fillId="38" borderId="28" xfId="0" applyFont="1" applyFill="1" applyBorder="1" applyAlignment="1">
      <alignment horizontal="center" vertical="center" wrapText="1"/>
    </xf>
    <xf numFmtId="192" fontId="3" fillId="38" borderId="12" xfId="0" applyNumberFormat="1" applyFont="1" applyFill="1" applyBorder="1" applyAlignment="1">
      <alignment horizontal="center" vertical="center"/>
    </xf>
    <xf numFmtId="0" fontId="2" fillId="38" borderId="31" xfId="0" applyFont="1" applyFill="1" applyBorder="1" applyAlignment="1">
      <alignment horizontal="left" vertical="top" wrapText="1"/>
    </xf>
    <xf numFmtId="192" fontId="2" fillId="39" borderId="16" xfId="0" applyNumberFormat="1" applyFont="1" applyFill="1" applyBorder="1" applyAlignment="1">
      <alignment horizontal="center" vertical="center" wrapText="1"/>
    </xf>
    <xf numFmtId="192" fontId="2" fillId="39" borderId="16" xfId="0" applyNumberFormat="1" applyFont="1" applyFill="1" applyBorder="1" applyAlignment="1">
      <alignment horizontal="left" vertical="center" wrapText="1"/>
    </xf>
    <xf numFmtId="192" fontId="2" fillId="38" borderId="12" xfId="0" applyNumberFormat="1" applyFont="1" applyFill="1" applyBorder="1" applyAlignment="1">
      <alignment vertical="center" wrapText="1"/>
    </xf>
    <xf numFmtId="0" fontId="15" fillId="8" borderId="16" xfId="0" applyFont="1" applyFill="1" applyBorder="1" applyAlignment="1">
      <alignment horizontal="left" vertical="center" wrapText="1"/>
    </xf>
    <xf numFmtId="0" fontId="2" fillId="8" borderId="12" xfId="0" applyFont="1" applyFill="1" applyBorder="1" applyAlignment="1">
      <alignment horizontal="left" vertical="center" wrapText="1"/>
    </xf>
    <xf numFmtId="0" fontId="2" fillId="8" borderId="16" xfId="0" applyFont="1" applyFill="1" applyBorder="1" applyAlignment="1">
      <alignment horizontal="left" vertical="center" wrapText="1"/>
    </xf>
    <xf numFmtId="192" fontId="2" fillId="8" borderId="16" xfId="0" applyNumberFormat="1" applyFont="1" applyFill="1" applyBorder="1" applyAlignment="1">
      <alignment horizontal="center" vertical="center" wrapText="1"/>
    </xf>
    <xf numFmtId="0" fontId="2" fillId="8" borderId="12" xfId="0" applyFont="1" applyFill="1" applyBorder="1" applyAlignment="1">
      <alignment vertical="center" wrapText="1"/>
    </xf>
    <xf numFmtId="0" fontId="2" fillId="38" borderId="16" xfId="0" applyFont="1" applyFill="1" applyBorder="1" applyAlignment="1">
      <alignment horizontal="left" vertical="top" wrapText="1"/>
    </xf>
    <xf numFmtId="0" fontId="2" fillId="38" borderId="19" xfId="0" applyFont="1" applyFill="1" applyBorder="1" applyAlignment="1">
      <alignment horizontal="left" vertical="top" wrapText="1"/>
    </xf>
    <xf numFmtId="0" fontId="2" fillId="38" borderId="28" xfId="0" applyFont="1" applyFill="1" applyBorder="1" applyAlignment="1">
      <alignment horizontal="left" vertical="top" wrapText="1"/>
    </xf>
    <xf numFmtId="49" fontId="2" fillId="0" borderId="16"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3" fillId="0" borderId="3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2" fillId="0" borderId="26" xfId="0" applyFont="1" applyBorder="1" applyAlignment="1">
      <alignment horizontal="center" vertical="center" wrapText="1"/>
    </xf>
    <xf numFmtId="0" fontId="13" fillId="0" borderId="0" xfId="0" applyFont="1" applyAlignment="1">
      <alignment horizontal="left"/>
    </xf>
    <xf numFmtId="49" fontId="3" fillId="0" borderId="18" xfId="0" applyNumberFormat="1" applyFont="1" applyFill="1" applyBorder="1" applyAlignment="1">
      <alignment horizontal="center" vertical="center" wrapText="1"/>
    </xf>
    <xf numFmtId="49" fontId="3" fillId="0" borderId="33"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33"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49" fontId="2" fillId="0" borderId="33"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3" fillId="0" borderId="34" xfId="0" applyFont="1" applyBorder="1" applyAlignment="1">
      <alignment horizontal="center"/>
    </xf>
    <xf numFmtId="0" fontId="3" fillId="0" borderId="35" xfId="0" applyFont="1" applyBorder="1" applyAlignment="1">
      <alignment horizontal="center"/>
    </xf>
    <xf numFmtId="0" fontId="3" fillId="0" borderId="36" xfId="0" applyFont="1" applyBorder="1" applyAlignment="1">
      <alignment horizontal="center"/>
    </xf>
    <xf numFmtId="0" fontId="3" fillId="38" borderId="33" xfId="0" applyFont="1" applyFill="1" applyBorder="1" applyAlignment="1">
      <alignment horizontal="center" vertical="center" wrapText="1"/>
    </xf>
    <xf numFmtId="0" fontId="3" fillId="38" borderId="22" xfId="0" applyFont="1" applyFill="1" applyBorder="1" applyAlignment="1">
      <alignment horizontal="center" vertical="center" wrapText="1"/>
    </xf>
    <xf numFmtId="0" fontId="2" fillId="0" borderId="0" xfId="0" applyFont="1" applyAlignment="1">
      <alignment horizontal="left"/>
    </xf>
    <xf numFmtId="0" fontId="2" fillId="0" borderId="3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7" xfId="0" applyFont="1" applyBorder="1" applyAlignment="1">
      <alignment horizontal="center" vertical="center" wrapText="1"/>
    </xf>
    <xf numFmtId="0" fontId="3" fillId="0" borderId="18" xfId="0" applyFont="1" applyBorder="1" applyAlignment="1">
      <alignment horizontal="center"/>
    </xf>
    <xf numFmtId="0" fontId="3" fillId="0" borderId="38" xfId="0" applyFont="1" applyBorder="1" applyAlignment="1">
      <alignment horizontal="center"/>
    </xf>
    <xf numFmtId="0" fontId="3" fillId="0" borderId="33" xfId="0" applyFont="1" applyBorder="1" applyAlignment="1">
      <alignment horizontal="center"/>
    </xf>
    <xf numFmtId="0" fontId="3" fillId="0" borderId="22" xfId="0" applyFont="1" applyBorder="1" applyAlignment="1">
      <alignment horizontal="center"/>
    </xf>
    <xf numFmtId="0" fontId="3" fillId="0" borderId="18"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5" xfId="0" applyFont="1" applyBorder="1" applyAlignment="1">
      <alignment horizontal="center"/>
    </xf>
    <xf numFmtId="0" fontId="3" fillId="0" borderId="39" xfId="0" applyFont="1" applyBorder="1" applyAlignment="1">
      <alignment horizontal="center"/>
    </xf>
    <xf numFmtId="49" fontId="2" fillId="38" borderId="16" xfId="0" applyNumberFormat="1" applyFont="1" applyFill="1" applyBorder="1" applyAlignment="1">
      <alignment horizontal="center" vertical="center"/>
    </xf>
    <xf numFmtId="49" fontId="2" fillId="38" borderId="19" xfId="0" applyNumberFormat="1" applyFont="1" applyFill="1" applyBorder="1" applyAlignment="1">
      <alignment horizontal="center" vertical="center"/>
    </xf>
    <xf numFmtId="49" fontId="2" fillId="38" borderId="28" xfId="0" applyNumberFormat="1" applyFont="1" applyFill="1" applyBorder="1" applyAlignment="1">
      <alignment horizontal="center" vertical="center"/>
    </xf>
    <xf numFmtId="49" fontId="2" fillId="0" borderId="16"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8" xfId="0" applyNumberFormat="1" applyFont="1" applyBorder="1" applyAlignment="1">
      <alignment horizontal="center" vertical="center"/>
    </xf>
    <xf numFmtId="0" fontId="3" fillId="0" borderId="20" xfId="0" applyFont="1" applyBorder="1" applyAlignment="1">
      <alignment horizontal="center"/>
    </xf>
    <xf numFmtId="0" fontId="3" fillId="0" borderId="40" xfId="0" applyFont="1" applyBorder="1" applyAlignment="1">
      <alignment horizontal="center"/>
    </xf>
    <xf numFmtId="0" fontId="14" fillId="0" borderId="0" xfId="0" applyFont="1" applyAlignment="1">
      <alignment horizontal="left"/>
    </xf>
    <xf numFmtId="0" fontId="5" fillId="0" borderId="0" xfId="0" applyFont="1" applyBorder="1" applyAlignment="1">
      <alignment horizontal="left"/>
    </xf>
    <xf numFmtId="0" fontId="4" fillId="0" borderId="0" xfId="0" applyFont="1" applyBorder="1" applyAlignment="1">
      <alignment horizontal="left"/>
    </xf>
    <xf numFmtId="0" fontId="2" fillId="0" borderId="3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3" fillId="0" borderId="41" xfId="0" applyFont="1" applyBorder="1" applyAlignment="1">
      <alignment horizontal="center"/>
    </xf>
    <xf numFmtId="0" fontId="3" fillId="0" borderId="12" xfId="0" applyFont="1" applyBorder="1" applyAlignment="1">
      <alignment horizontal="center"/>
    </xf>
    <xf numFmtId="0" fontId="9" fillId="0" borderId="0" xfId="0" applyFont="1" applyAlignment="1">
      <alignment horizontal="center"/>
    </xf>
    <xf numFmtId="0" fontId="2" fillId="0" borderId="0" xfId="0" applyFont="1" applyAlignment="1">
      <alignment horizontal="left" vertical="top" wrapText="1"/>
    </xf>
    <xf numFmtId="192" fontId="2" fillId="33" borderId="42" xfId="0" applyNumberFormat="1" applyFont="1" applyFill="1" applyBorder="1" applyAlignment="1">
      <alignment horizontal="center"/>
    </xf>
    <xf numFmtId="192" fontId="2" fillId="33" borderId="43" xfId="0" applyNumberFormat="1" applyFont="1" applyFill="1" applyBorder="1" applyAlignment="1">
      <alignment horizontal="center"/>
    </xf>
    <xf numFmtId="192" fontId="2" fillId="33" borderId="44" xfId="0" applyNumberFormat="1" applyFont="1" applyFill="1" applyBorder="1" applyAlignment="1">
      <alignment horizontal="center"/>
    </xf>
    <xf numFmtId="192" fontId="2" fillId="33" borderId="45" xfId="0" applyNumberFormat="1" applyFont="1" applyFill="1" applyBorder="1" applyAlignment="1">
      <alignment horizontal="center"/>
    </xf>
    <xf numFmtId="192" fontId="2" fillId="33" borderId="34" xfId="0" applyNumberFormat="1" applyFont="1" applyFill="1" applyBorder="1" applyAlignment="1">
      <alignment horizontal="center"/>
    </xf>
    <xf numFmtId="192" fontId="2" fillId="33" borderId="36" xfId="0" applyNumberFormat="1" applyFont="1" applyFill="1" applyBorder="1" applyAlignment="1">
      <alignment horizontal="center"/>
    </xf>
    <xf numFmtId="0" fontId="2" fillId="0" borderId="34"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36" xfId="0" applyFont="1" applyBorder="1" applyAlignment="1">
      <alignment horizontal="center" vertical="center" wrapText="1"/>
    </xf>
    <xf numFmtId="0" fontId="3" fillId="0" borderId="0" xfId="0" applyFont="1" applyBorder="1" applyAlignment="1">
      <alignment horizontal="center"/>
    </xf>
    <xf numFmtId="0" fontId="3" fillId="0" borderId="32" xfId="0" applyFont="1" applyBorder="1" applyAlignment="1">
      <alignment horizontal="center" vertical="center" wrapText="1"/>
    </xf>
    <xf numFmtId="0" fontId="2" fillId="0" borderId="23" xfId="0" applyFont="1" applyBorder="1" applyAlignment="1">
      <alignment horizontal="center" vertical="center"/>
    </xf>
    <xf numFmtId="0" fontId="2" fillId="0" borderId="47" xfId="0" applyFont="1" applyBorder="1" applyAlignment="1">
      <alignment horizontal="center" vertical="center"/>
    </xf>
    <xf numFmtId="0" fontId="3" fillId="0" borderId="46"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24" xfId="0" applyFont="1" applyBorder="1" applyAlignment="1">
      <alignment horizontal="center" vertical="center" wrapText="1"/>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C173"/>
  <sheetViews>
    <sheetView view="pageBreakPreview" zoomScale="75" zoomScaleNormal="60" zoomScaleSheetLayoutView="75" zoomScalePageLayoutView="0" workbookViewId="0" topLeftCell="A127">
      <selection activeCell="K102" sqref="K102"/>
    </sheetView>
  </sheetViews>
  <sheetFormatPr defaultColWidth="9.00390625" defaultRowHeight="12.75"/>
  <cols>
    <col min="1" max="1" width="5.25390625" style="0" customWidth="1"/>
    <col min="2" max="2" width="39.50390625" style="0" customWidth="1"/>
    <col min="3" max="3" width="14.00390625" style="0" customWidth="1"/>
    <col min="4" max="4" width="9.00390625" style="0" customWidth="1"/>
    <col min="5" max="5" width="13.75390625" style="0" customWidth="1"/>
    <col min="6" max="6" width="12.75390625" style="0" customWidth="1"/>
    <col min="7" max="7" width="11.75390625" style="0" customWidth="1"/>
    <col min="8" max="8" width="10.75390625" style="0" customWidth="1"/>
    <col min="9" max="9" width="13.00390625" style="0" customWidth="1"/>
    <col min="10" max="10" width="11.75390625" style="0" customWidth="1"/>
    <col min="11" max="11" width="12.50390625" style="0" customWidth="1"/>
    <col min="12" max="12" width="11.50390625" style="0" customWidth="1"/>
    <col min="13" max="13" width="80.50390625" style="0" customWidth="1"/>
  </cols>
  <sheetData>
    <row r="1" spans="1:13" ht="22.5" customHeight="1">
      <c r="A1" s="207" t="s">
        <v>88</v>
      </c>
      <c r="B1" s="207"/>
      <c r="C1" s="207"/>
      <c r="D1" s="207"/>
      <c r="E1" s="207"/>
      <c r="F1" s="207"/>
      <c r="G1" s="207"/>
      <c r="H1" s="207"/>
      <c r="I1" s="207"/>
      <c r="J1" s="207"/>
      <c r="K1" s="207"/>
      <c r="L1" s="207"/>
      <c r="M1" s="207"/>
    </row>
    <row r="2" spans="1:13" ht="10.5" customHeight="1">
      <c r="A2" s="1"/>
      <c r="B2" s="1"/>
      <c r="C2" s="1"/>
      <c r="D2" s="1"/>
      <c r="E2" s="1"/>
      <c r="F2" s="1"/>
      <c r="G2" s="1"/>
      <c r="H2" s="1"/>
      <c r="I2" s="1"/>
      <c r="J2" s="1"/>
      <c r="K2" s="1"/>
      <c r="L2" s="1"/>
      <c r="M2" s="1"/>
    </row>
    <row r="3" spans="1:13" ht="15">
      <c r="A3" s="3">
        <v>1</v>
      </c>
      <c r="B3" s="208" t="s">
        <v>17</v>
      </c>
      <c r="C3" s="209"/>
      <c r="D3" s="209"/>
      <c r="E3" s="209"/>
      <c r="F3" s="209"/>
      <c r="G3" s="209"/>
      <c r="H3" s="209"/>
      <c r="I3" s="209"/>
      <c r="J3" s="209"/>
      <c r="K3" s="209"/>
      <c r="L3" s="209"/>
      <c r="M3" s="209"/>
    </row>
    <row r="4" spans="1:13" ht="15">
      <c r="A4" s="185" t="s">
        <v>62</v>
      </c>
      <c r="B4" s="185"/>
      <c r="C4" s="185"/>
      <c r="D4" s="185"/>
      <c r="E4" s="185"/>
      <c r="F4" s="1"/>
      <c r="G4" s="1"/>
      <c r="H4" s="1"/>
      <c r="I4" s="1"/>
      <c r="J4" s="1"/>
      <c r="K4" s="1"/>
      <c r="L4" s="1"/>
      <c r="M4" s="1"/>
    </row>
    <row r="5" spans="1:13" ht="9.75" customHeight="1">
      <c r="A5" s="1"/>
      <c r="B5" s="1"/>
      <c r="C5" s="1"/>
      <c r="D5" s="1"/>
      <c r="E5" s="1"/>
      <c r="F5" s="1"/>
      <c r="G5" s="1"/>
      <c r="H5" s="1"/>
      <c r="I5" s="1"/>
      <c r="J5" s="1"/>
      <c r="K5" s="1"/>
      <c r="L5" s="1"/>
      <c r="M5" s="1"/>
    </row>
    <row r="6" spans="1:13" ht="15">
      <c r="A6" s="3">
        <v>2</v>
      </c>
      <c r="B6" s="208" t="s">
        <v>17</v>
      </c>
      <c r="C6" s="209"/>
      <c r="D6" s="209"/>
      <c r="E6" s="209"/>
      <c r="F6" s="209"/>
      <c r="G6" s="209"/>
      <c r="H6" s="209"/>
      <c r="I6" s="209"/>
      <c r="J6" s="209"/>
      <c r="K6" s="209"/>
      <c r="L6" s="209"/>
      <c r="M6" s="209"/>
    </row>
    <row r="7" spans="1:13" ht="15">
      <c r="A7" s="185" t="s">
        <v>63</v>
      </c>
      <c r="B7" s="185"/>
      <c r="C7" s="185"/>
      <c r="D7" s="185"/>
      <c r="E7" s="185"/>
      <c r="F7" s="1"/>
      <c r="G7" s="1"/>
      <c r="H7" s="1"/>
      <c r="I7" s="1"/>
      <c r="J7" s="1"/>
      <c r="K7" s="1"/>
      <c r="L7" s="1"/>
      <c r="M7" s="1"/>
    </row>
    <row r="8" spans="1:13" ht="9.75" customHeight="1">
      <c r="A8" s="1"/>
      <c r="B8" s="1"/>
      <c r="C8" s="1"/>
      <c r="D8" s="1"/>
      <c r="E8" s="1"/>
      <c r="F8" s="1"/>
      <c r="G8" s="1"/>
      <c r="H8" s="1"/>
      <c r="I8" s="1"/>
      <c r="J8" s="1"/>
      <c r="K8" s="1"/>
      <c r="L8" s="1"/>
      <c r="M8" s="1"/>
    </row>
    <row r="9" spans="1:13" ht="18" customHeight="1">
      <c r="A9" s="3">
        <v>3</v>
      </c>
      <c r="B9" s="208" t="s">
        <v>89</v>
      </c>
      <c r="C9" s="208"/>
      <c r="D9" s="208"/>
      <c r="E9" s="208"/>
      <c r="F9" s="208"/>
      <c r="G9" s="208"/>
      <c r="H9" s="208"/>
      <c r="I9" s="208"/>
      <c r="J9" s="208"/>
      <c r="K9" s="208"/>
      <c r="L9" s="208"/>
      <c r="M9" s="208"/>
    </row>
    <row r="10" spans="1:13" ht="15">
      <c r="A10" s="185" t="s">
        <v>64</v>
      </c>
      <c r="B10" s="185"/>
      <c r="C10" s="185"/>
      <c r="D10" s="185"/>
      <c r="E10" s="185"/>
      <c r="F10" s="185"/>
      <c r="G10" s="185"/>
      <c r="H10" s="1"/>
      <c r="I10" s="1"/>
      <c r="J10" s="1"/>
      <c r="K10" s="1"/>
      <c r="L10" s="1"/>
      <c r="M10" s="1"/>
    </row>
    <row r="11" spans="1:13" ht="9.75" customHeight="1">
      <c r="A11" s="1"/>
      <c r="B11" s="1"/>
      <c r="C11" s="1"/>
      <c r="D11" s="1"/>
      <c r="E11" s="1"/>
      <c r="F11" s="2"/>
      <c r="G11" s="1"/>
      <c r="H11" s="1"/>
      <c r="I11" s="1"/>
      <c r="J11" s="1"/>
      <c r="K11" s="1"/>
      <c r="L11" s="1"/>
      <c r="M11" s="1"/>
    </row>
    <row r="12" spans="1:13" ht="6" customHeight="1" thickBot="1">
      <c r="A12" s="1"/>
      <c r="B12" s="4"/>
      <c r="C12" s="4"/>
      <c r="D12" s="4"/>
      <c r="E12" s="4"/>
      <c r="F12" s="1"/>
      <c r="G12" s="1"/>
      <c r="H12" s="1"/>
      <c r="I12" s="1"/>
      <c r="J12" s="1"/>
      <c r="K12" s="1"/>
      <c r="L12" s="1"/>
      <c r="M12" s="1"/>
    </row>
    <row r="13" spans="1:13" ht="50.25" customHeight="1" thickBot="1">
      <c r="A13" s="168" t="s">
        <v>5</v>
      </c>
      <c r="B13" s="168" t="s">
        <v>50</v>
      </c>
      <c r="C13" s="168" t="s">
        <v>105</v>
      </c>
      <c r="D13" s="168" t="s">
        <v>13</v>
      </c>
      <c r="E13" s="186" t="s">
        <v>90</v>
      </c>
      <c r="F13" s="187"/>
      <c r="G13" s="187"/>
      <c r="H13" s="188"/>
      <c r="I13" s="186" t="s">
        <v>91</v>
      </c>
      <c r="J13" s="187"/>
      <c r="K13" s="187"/>
      <c r="L13" s="188"/>
      <c r="M13" s="168" t="s">
        <v>66</v>
      </c>
    </row>
    <row r="14" spans="1:13" ht="21.75" customHeight="1" thickBot="1">
      <c r="A14" s="189"/>
      <c r="B14" s="189"/>
      <c r="C14" s="189"/>
      <c r="D14" s="189"/>
      <c r="E14" s="168" t="s">
        <v>7</v>
      </c>
      <c r="F14" s="210" t="s">
        <v>6</v>
      </c>
      <c r="G14" s="211"/>
      <c r="H14" s="212"/>
      <c r="I14" s="168" t="s">
        <v>7</v>
      </c>
      <c r="J14" s="210" t="s">
        <v>6</v>
      </c>
      <c r="K14" s="211"/>
      <c r="L14" s="212"/>
      <c r="M14" s="189"/>
    </row>
    <row r="15" spans="1:13" ht="60" customHeight="1" thickBot="1">
      <c r="A15" s="169"/>
      <c r="B15" s="169"/>
      <c r="C15" s="169"/>
      <c r="D15" s="169"/>
      <c r="E15" s="169"/>
      <c r="F15" s="5" t="s">
        <v>8</v>
      </c>
      <c r="G15" s="5" t="s">
        <v>4</v>
      </c>
      <c r="H15" s="6" t="s">
        <v>65</v>
      </c>
      <c r="I15" s="169"/>
      <c r="J15" s="5" t="s">
        <v>8</v>
      </c>
      <c r="K15" s="5" t="s">
        <v>4</v>
      </c>
      <c r="L15" s="6" t="s">
        <v>65</v>
      </c>
      <c r="M15" s="169"/>
    </row>
    <row r="16" spans="1:13" ht="25.5" customHeight="1" thickBot="1">
      <c r="A16" s="165" t="s">
        <v>93</v>
      </c>
      <c r="B16" s="166"/>
      <c r="C16" s="166"/>
      <c r="D16" s="166"/>
      <c r="E16" s="166"/>
      <c r="F16" s="166"/>
      <c r="G16" s="166"/>
      <c r="H16" s="166"/>
      <c r="I16" s="166"/>
      <c r="J16" s="166"/>
      <c r="K16" s="166"/>
      <c r="L16" s="166"/>
      <c r="M16" s="167"/>
    </row>
    <row r="17" spans="1:13" ht="28.5" customHeight="1" thickBot="1">
      <c r="A17" s="165" t="s">
        <v>94</v>
      </c>
      <c r="B17" s="166"/>
      <c r="C17" s="166"/>
      <c r="D17" s="166"/>
      <c r="E17" s="166"/>
      <c r="F17" s="166"/>
      <c r="G17" s="166"/>
      <c r="H17" s="166"/>
      <c r="I17" s="166"/>
      <c r="J17" s="166"/>
      <c r="K17" s="166"/>
      <c r="L17" s="166"/>
      <c r="M17" s="167"/>
    </row>
    <row r="18" spans="1:13" ht="28.5" customHeight="1" thickBot="1">
      <c r="A18" s="165" t="s">
        <v>95</v>
      </c>
      <c r="B18" s="166"/>
      <c r="C18" s="166"/>
      <c r="D18" s="166"/>
      <c r="E18" s="166"/>
      <c r="F18" s="166"/>
      <c r="G18" s="166"/>
      <c r="H18" s="166"/>
      <c r="I18" s="166"/>
      <c r="J18" s="166"/>
      <c r="K18" s="166"/>
      <c r="L18" s="166"/>
      <c r="M18" s="167"/>
    </row>
    <row r="19" spans="1:13" ht="23.25" customHeight="1" thickBot="1">
      <c r="A19" s="7">
        <v>1</v>
      </c>
      <c r="B19" s="7">
        <v>2</v>
      </c>
      <c r="C19" s="7">
        <v>3</v>
      </c>
      <c r="D19" s="7">
        <v>4</v>
      </c>
      <c r="E19" s="7">
        <v>5</v>
      </c>
      <c r="F19" s="7">
        <v>6</v>
      </c>
      <c r="G19" s="7">
        <v>7</v>
      </c>
      <c r="H19" s="8">
        <v>8</v>
      </c>
      <c r="I19" s="7">
        <v>9</v>
      </c>
      <c r="J19" s="7">
        <v>10</v>
      </c>
      <c r="K19" s="7">
        <v>11</v>
      </c>
      <c r="L19" s="8">
        <v>12</v>
      </c>
      <c r="M19" s="7">
        <v>13</v>
      </c>
    </row>
    <row r="20" spans="1:13" ht="16.5" customHeight="1" thickBot="1">
      <c r="A20" s="180" t="s">
        <v>9</v>
      </c>
      <c r="B20" s="181"/>
      <c r="C20" s="181"/>
      <c r="D20" s="181"/>
      <c r="E20" s="181"/>
      <c r="F20" s="181"/>
      <c r="G20" s="181"/>
      <c r="H20" s="181"/>
      <c r="I20" s="181"/>
      <c r="J20" s="181"/>
      <c r="K20" s="181"/>
      <c r="L20" s="181"/>
      <c r="M20" s="182"/>
    </row>
    <row r="21" spans="1:13" ht="99.75" customHeight="1">
      <c r="A21" s="136" t="s">
        <v>24</v>
      </c>
      <c r="B21" s="122" t="s">
        <v>56</v>
      </c>
      <c r="C21" s="137" t="s">
        <v>15</v>
      </c>
      <c r="D21" s="122" t="s">
        <v>92</v>
      </c>
      <c r="E21" s="127">
        <f>G21</f>
        <v>355222.5</v>
      </c>
      <c r="F21" s="127"/>
      <c r="G21" s="138">
        <v>355222.5</v>
      </c>
      <c r="H21" s="127"/>
      <c r="I21" s="127">
        <f>K21</f>
        <v>109541.5</v>
      </c>
      <c r="J21" s="127"/>
      <c r="K21" s="127">
        <v>109541.5</v>
      </c>
      <c r="L21" s="127"/>
      <c r="M21" s="123" t="s">
        <v>175</v>
      </c>
    </row>
    <row r="22" spans="1:185" s="38" customFormat="1" ht="352.5" customHeight="1">
      <c r="A22" s="139" t="s">
        <v>25</v>
      </c>
      <c r="B22" s="93" t="s">
        <v>205</v>
      </c>
      <c r="C22" s="94" t="s">
        <v>15</v>
      </c>
      <c r="D22" s="86" t="s">
        <v>92</v>
      </c>
      <c r="E22" s="126">
        <f>G22</f>
        <v>3450</v>
      </c>
      <c r="F22" s="126"/>
      <c r="G22" s="126">
        <v>3450</v>
      </c>
      <c r="H22" s="126"/>
      <c r="I22" s="126">
        <v>0</v>
      </c>
      <c r="J22" s="126"/>
      <c r="K22" s="126">
        <v>0</v>
      </c>
      <c r="L22" s="126"/>
      <c r="M22" s="86" t="s">
        <v>172</v>
      </c>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row>
    <row r="23" spans="1:185" s="38" customFormat="1" ht="229.5" customHeight="1">
      <c r="A23" s="199" t="s">
        <v>26</v>
      </c>
      <c r="B23" s="159" t="s">
        <v>180</v>
      </c>
      <c r="C23" s="140" t="s">
        <v>15</v>
      </c>
      <c r="D23" s="140" t="s">
        <v>92</v>
      </c>
      <c r="E23" s="141">
        <f>G23</f>
        <v>193367.6</v>
      </c>
      <c r="F23" s="141"/>
      <c r="G23" s="141">
        <v>193367.6</v>
      </c>
      <c r="H23" s="141"/>
      <c r="I23" s="141">
        <f>K23</f>
        <v>0</v>
      </c>
      <c r="J23" s="141"/>
      <c r="K23" s="142">
        <v>0</v>
      </c>
      <c r="L23" s="141"/>
      <c r="M23" s="143" t="s">
        <v>173</v>
      </c>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row>
    <row r="24" spans="1:185" s="38" customFormat="1" ht="409.5" customHeight="1">
      <c r="A24" s="200"/>
      <c r="B24" s="160"/>
      <c r="C24" s="144"/>
      <c r="D24" s="145"/>
      <c r="E24" s="146"/>
      <c r="F24" s="146"/>
      <c r="G24" s="146"/>
      <c r="H24" s="146"/>
      <c r="I24" s="146"/>
      <c r="J24" s="146"/>
      <c r="K24" s="146"/>
      <c r="L24" s="146"/>
      <c r="M24" s="147"/>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c r="FC24" s="54"/>
      <c r="FD24" s="54"/>
      <c r="FE24" s="54"/>
      <c r="FF24" s="54"/>
      <c r="FG24" s="54"/>
      <c r="FH24" s="54"/>
      <c r="FI24" s="54"/>
      <c r="FJ24" s="54"/>
      <c r="FK24" s="54"/>
      <c r="FL24" s="54"/>
      <c r="FM24" s="54"/>
      <c r="FN24" s="54"/>
      <c r="FO24" s="54"/>
      <c r="FP24" s="54"/>
      <c r="FQ24" s="54"/>
      <c r="FR24" s="54"/>
      <c r="FS24" s="54"/>
      <c r="FT24" s="54"/>
      <c r="FU24" s="54"/>
      <c r="FV24" s="54"/>
      <c r="FW24" s="54"/>
      <c r="FX24" s="54"/>
      <c r="FY24" s="54"/>
      <c r="FZ24" s="54"/>
      <c r="GA24" s="54"/>
      <c r="GB24" s="54"/>
      <c r="GC24" s="54"/>
    </row>
    <row r="25" spans="1:185" s="38" customFormat="1" ht="409.5" customHeight="1">
      <c r="A25" s="200"/>
      <c r="B25" s="160"/>
      <c r="C25" s="144"/>
      <c r="D25" s="145"/>
      <c r="E25" s="146"/>
      <c r="F25" s="146"/>
      <c r="G25" s="146"/>
      <c r="H25" s="146"/>
      <c r="I25" s="146"/>
      <c r="J25" s="146"/>
      <c r="K25" s="146"/>
      <c r="L25" s="146"/>
      <c r="M25" s="147"/>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c r="FC25" s="54"/>
      <c r="FD25" s="54"/>
      <c r="FE25" s="54"/>
      <c r="FF25" s="54"/>
      <c r="FG25" s="54"/>
      <c r="FH25" s="54"/>
      <c r="FI25" s="54"/>
      <c r="FJ25" s="54"/>
      <c r="FK25" s="54"/>
      <c r="FL25" s="54"/>
      <c r="FM25" s="54"/>
      <c r="FN25" s="54"/>
      <c r="FO25" s="54"/>
      <c r="FP25" s="54"/>
      <c r="FQ25" s="54"/>
      <c r="FR25" s="54"/>
      <c r="FS25" s="54"/>
      <c r="FT25" s="54"/>
      <c r="FU25" s="54"/>
      <c r="FV25" s="54"/>
      <c r="FW25" s="54"/>
      <c r="FX25" s="54"/>
      <c r="FY25" s="54"/>
      <c r="FZ25" s="54"/>
      <c r="GA25" s="54"/>
      <c r="GB25" s="54"/>
      <c r="GC25" s="54"/>
    </row>
    <row r="26" spans="1:185" s="38" customFormat="1" ht="366.75" customHeight="1">
      <c r="A26" s="201"/>
      <c r="B26" s="161"/>
      <c r="C26" s="95"/>
      <c r="D26" s="96"/>
      <c r="E26" s="97"/>
      <c r="F26" s="97"/>
      <c r="G26" s="97"/>
      <c r="H26" s="97"/>
      <c r="I26" s="97"/>
      <c r="J26" s="97"/>
      <c r="K26" s="97"/>
      <c r="L26" s="97"/>
      <c r="M26" s="98"/>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row>
    <row r="27" spans="1:76" s="38" customFormat="1" ht="129.75" customHeight="1">
      <c r="A27" s="110" t="s">
        <v>27</v>
      </c>
      <c r="B27" s="98" t="s">
        <v>96</v>
      </c>
      <c r="C27" s="148" t="s">
        <v>0</v>
      </c>
      <c r="D27" s="123" t="s">
        <v>92</v>
      </c>
      <c r="E27" s="124">
        <f>G27</f>
        <v>207</v>
      </c>
      <c r="F27" s="124"/>
      <c r="G27" s="124">
        <v>207</v>
      </c>
      <c r="H27" s="124"/>
      <c r="I27" s="124">
        <f>K27</f>
        <v>0</v>
      </c>
      <c r="J27" s="124"/>
      <c r="K27" s="124">
        <v>0</v>
      </c>
      <c r="L27" s="124"/>
      <c r="M27" s="123"/>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5"/>
    </row>
    <row r="28" spans="1:13" ht="93" customHeight="1">
      <c r="A28" s="202" t="s">
        <v>28</v>
      </c>
      <c r="B28" s="93" t="s">
        <v>84</v>
      </c>
      <c r="C28" s="99" t="s">
        <v>16</v>
      </c>
      <c r="D28" s="88" t="s">
        <v>92</v>
      </c>
      <c r="E28" s="87">
        <f>G28</f>
        <v>106263.2</v>
      </c>
      <c r="F28" s="87"/>
      <c r="G28" s="87">
        <f>G29+G30</f>
        <v>106263.2</v>
      </c>
      <c r="H28" s="87"/>
      <c r="I28" s="87">
        <f>SUM(I29:I30)</f>
        <v>5256.1</v>
      </c>
      <c r="J28" s="87"/>
      <c r="K28" s="87">
        <f>K29+K30</f>
        <v>5256.1</v>
      </c>
      <c r="L28" s="87"/>
      <c r="M28" s="88" t="s">
        <v>192</v>
      </c>
    </row>
    <row r="29" spans="1:13" ht="31.5" customHeight="1">
      <c r="A29" s="203"/>
      <c r="B29" s="111" t="s">
        <v>42</v>
      </c>
      <c r="C29" s="65"/>
      <c r="D29" s="66"/>
      <c r="E29" s="67">
        <f>G29</f>
        <v>40000</v>
      </c>
      <c r="F29" s="67"/>
      <c r="G29" s="67">
        <v>40000</v>
      </c>
      <c r="H29" s="67"/>
      <c r="I29" s="67">
        <f>K29</f>
        <v>4618.3</v>
      </c>
      <c r="J29" s="67"/>
      <c r="K29" s="125">
        <v>4618.3</v>
      </c>
      <c r="L29" s="67"/>
      <c r="M29" s="66" t="s">
        <v>148</v>
      </c>
    </row>
    <row r="30" spans="1:13" ht="24" customHeight="1">
      <c r="A30" s="203"/>
      <c r="B30" s="68" t="s">
        <v>52</v>
      </c>
      <c r="C30" s="69"/>
      <c r="D30" s="70"/>
      <c r="E30" s="71">
        <f>SUM(E31:E40)</f>
        <v>66263.2</v>
      </c>
      <c r="F30" s="71"/>
      <c r="G30" s="71">
        <f>SUM(G31:G40)</f>
        <v>66263.2</v>
      </c>
      <c r="H30" s="71"/>
      <c r="I30" s="71">
        <f>SUM(I31:I40)</f>
        <v>637.8</v>
      </c>
      <c r="J30" s="71"/>
      <c r="K30" s="71">
        <f>SUM(K31:K40)</f>
        <v>637.8</v>
      </c>
      <c r="L30" s="71"/>
      <c r="M30" s="70" t="s">
        <v>191</v>
      </c>
    </row>
    <row r="31" spans="1:13" ht="24.75" customHeight="1">
      <c r="A31" s="203"/>
      <c r="B31" s="100" t="s">
        <v>33</v>
      </c>
      <c r="C31" s="99"/>
      <c r="D31" s="88"/>
      <c r="E31" s="87">
        <f>G31</f>
        <v>9516</v>
      </c>
      <c r="F31" s="87"/>
      <c r="G31" s="87">
        <v>9516</v>
      </c>
      <c r="H31" s="87"/>
      <c r="I31" s="87">
        <f>K31</f>
        <v>200</v>
      </c>
      <c r="J31" s="87"/>
      <c r="K31" s="87">
        <v>200</v>
      </c>
      <c r="L31" s="87"/>
      <c r="M31" s="88" t="s">
        <v>132</v>
      </c>
    </row>
    <row r="32" spans="1:13" ht="36" customHeight="1">
      <c r="A32" s="203"/>
      <c r="B32" s="100" t="s">
        <v>34</v>
      </c>
      <c r="C32" s="99"/>
      <c r="D32" s="88"/>
      <c r="E32" s="87">
        <f>G32</f>
        <v>2135.8</v>
      </c>
      <c r="F32" s="87"/>
      <c r="G32" s="87">
        <v>2135.8</v>
      </c>
      <c r="H32" s="87"/>
      <c r="I32" s="87">
        <f>K32</f>
        <v>0</v>
      </c>
      <c r="J32" s="87"/>
      <c r="K32" s="87">
        <v>0</v>
      </c>
      <c r="L32" s="87"/>
      <c r="M32" s="88" t="s">
        <v>178</v>
      </c>
    </row>
    <row r="33" spans="1:13" ht="37.5" customHeight="1">
      <c r="A33" s="203"/>
      <c r="B33" s="100" t="s">
        <v>35</v>
      </c>
      <c r="C33" s="99"/>
      <c r="D33" s="88"/>
      <c r="E33" s="87">
        <f>G33</f>
        <v>7744.8</v>
      </c>
      <c r="F33" s="87"/>
      <c r="G33" s="87">
        <v>7744.8</v>
      </c>
      <c r="H33" s="87"/>
      <c r="I33" s="87">
        <f>K33</f>
        <v>0</v>
      </c>
      <c r="J33" s="87"/>
      <c r="K33" s="87">
        <v>0</v>
      </c>
      <c r="L33" s="87"/>
      <c r="M33" s="88" t="s">
        <v>178</v>
      </c>
    </row>
    <row r="34" spans="1:13" ht="34.5" customHeight="1">
      <c r="A34" s="203"/>
      <c r="B34" s="100" t="s">
        <v>36</v>
      </c>
      <c r="C34" s="99"/>
      <c r="D34" s="88"/>
      <c r="E34" s="87">
        <f>G34</f>
        <v>3000.4</v>
      </c>
      <c r="F34" s="87"/>
      <c r="G34" s="87">
        <v>3000.4</v>
      </c>
      <c r="H34" s="87"/>
      <c r="I34" s="87">
        <f aca="true" t="shared" si="0" ref="I34:I44">K34</f>
        <v>0</v>
      </c>
      <c r="J34" s="87"/>
      <c r="K34" s="87">
        <v>0</v>
      </c>
      <c r="L34" s="87"/>
      <c r="M34" s="88" t="s">
        <v>178</v>
      </c>
    </row>
    <row r="35" spans="1:13" ht="34.5" customHeight="1">
      <c r="A35" s="203"/>
      <c r="B35" s="100" t="s">
        <v>37</v>
      </c>
      <c r="C35" s="99"/>
      <c r="D35" s="88"/>
      <c r="E35" s="87">
        <f>G35</f>
        <v>4870</v>
      </c>
      <c r="F35" s="87"/>
      <c r="G35" s="87">
        <v>4870</v>
      </c>
      <c r="H35" s="87"/>
      <c r="I35" s="87">
        <f t="shared" si="0"/>
        <v>0</v>
      </c>
      <c r="J35" s="87"/>
      <c r="K35" s="87">
        <v>0</v>
      </c>
      <c r="L35" s="87"/>
      <c r="M35" s="88" t="s">
        <v>178</v>
      </c>
    </row>
    <row r="36" spans="1:13" ht="36.75" customHeight="1">
      <c r="A36" s="203"/>
      <c r="B36" s="100" t="s">
        <v>38</v>
      </c>
      <c r="C36" s="99"/>
      <c r="D36" s="88"/>
      <c r="E36" s="87">
        <f aca="true" t="shared" si="1" ref="E36:E50">G36</f>
        <v>5016</v>
      </c>
      <c r="F36" s="87"/>
      <c r="G36" s="87">
        <v>5016</v>
      </c>
      <c r="H36" s="87"/>
      <c r="I36" s="87">
        <f t="shared" si="0"/>
        <v>0</v>
      </c>
      <c r="J36" s="87"/>
      <c r="K36" s="87">
        <v>0</v>
      </c>
      <c r="L36" s="87"/>
      <c r="M36" s="88" t="s">
        <v>178</v>
      </c>
    </row>
    <row r="37" spans="1:13" ht="27" customHeight="1">
      <c r="A37" s="203"/>
      <c r="B37" s="100" t="s">
        <v>39</v>
      </c>
      <c r="C37" s="99"/>
      <c r="D37" s="88"/>
      <c r="E37" s="87">
        <f t="shared" si="1"/>
        <v>1628.5</v>
      </c>
      <c r="F37" s="87"/>
      <c r="G37" s="87">
        <v>1628.5</v>
      </c>
      <c r="H37" s="87"/>
      <c r="I37" s="87">
        <f t="shared" si="0"/>
        <v>437.8</v>
      </c>
      <c r="J37" s="87"/>
      <c r="K37" s="87">
        <v>437.8</v>
      </c>
      <c r="L37" s="87"/>
      <c r="M37" s="88" t="s">
        <v>142</v>
      </c>
    </row>
    <row r="38" spans="1:13" ht="72" customHeight="1">
      <c r="A38" s="203"/>
      <c r="B38" s="100" t="s">
        <v>40</v>
      </c>
      <c r="C38" s="99"/>
      <c r="D38" s="88"/>
      <c r="E38" s="87">
        <f t="shared" si="1"/>
        <v>6766</v>
      </c>
      <c r="F38" s="87"/>
      <c r="G38" s="87">
        <v>6766</v>
      </c>
      <c r="H38" s="87"/>
      <c r="I38" s="87">
        <f t="shared" si="0"/>
        <v>0</v>
      </c>
      <c r="J38" s="87"/>
      <c r="K38" s="87">
        <v>0</v>
      </c>
      <c r="L38" s="87"/>
      <c r="M38" s="88" t="s">
        <v>157</v>
      </c>
    </row>
    <row r="39" spans="1:13" ht="48" customHeight="1">
      <c r="A39" s="203"/>
      <c r="B39" s="100" t="s">
        <v>2</v>
      </c>
      <c r="C39" s="99"/>
      <c r="D39" s="88"/>
      <c r="E39" s="87">
        <f t="shared" si="1"/>
        <v>17916.7</v>
      </c>
      <c r="F39" s="87"/>
      <c r="G39" s="87">
        <v>17916.7</v>
      </c>
      <c r="H39" s="87"/>
      <c r="I39" s="87">
        <f t="shared" si="0"/>
        <v>0</v>
      </c>
      <c r="J39" s="87"/>
      <c r="K39" s="87">
        <v>0</v>
      </c>
      <c r="L39" s="87"/>
      <c r="M39" s="88" t="s">
        <v>161</v>
      </c>
    </row>
    <row r="40" spans="1:13" ht="34.5" customHeight="1">
      <c r="A40" s="204"/>
      <c r="B40" s="100" t="s">
        <v>41</v>
      </c>
      <c r="C40" s="99"/>
      <c r="D40" s="88"/>
      <c r="E40" s="87">
        <f t="shared" si="1"/>
        <v>7669</v>
      </c>
      <c r="F40" s="87"/>
      <c r="G40" s="87">
        <v>7669</v>
      </c>
      <c r="H40" s="87"/>
      <c r="I40" s="87">
        <f t="shared" si="0"/>
        <v>0</v>
      </c>
      <c r="J40" s="87"/>
      <c r="K40" s="87">
        <v>0</v>
      </c>
      <c r="L40" s="87"/>
      <c r="M40" s="88" t="s">
        <v>178</v>
      </c>
    </row>
    <row r="41" spans="1:13" ht="136.5" customHeight="1">
      <c r="A41" s="22" t="s">
        <v>29</v>
      </c>
      <c r="B41" s="88" t="s">
        <v>57</v>
      </c>
      <c r="C41" s="88" t="s">
        <v>16</v>
      </c>
      <c r="D41" s="88" t="s">
        <v>92</v>
      </c>
      <c r="E41" s="89">
        <f t="shared" si="1"/>
        <v>7045</v>
      </c>
      <c r="F41" s="89"/>
      <c r="G41" s="89">
        <v>7045</v>
      </c>
      <c r="H41" s="89"/>
      <c r="I41" s="89">
        <f t="shared" si="0"/>
        <v>1077.3</v>
      </c>
      <c r="J41" s="89"/>
      <c r="K41" s="89">
        <v>1077.3</v>
      </c>
      <c r="L41" s="89"/>
      <c r="M41" s="88" t="s">
        <v>200</v>
      </c>
    </row>
    <row r="42" spans="1:13" ht="295.5" customHeight="1">
      <c r="A42" s="41" t="s">
        <v>30</v>
      </c>
      <c r="B42" s="90" t="s">
        <v>97</v>
      </c>
      <c r="C42" s="88" t="s">
        <v>15</v>
      </c>
      <c r="D42" s="88" t="s">
        <v>92</v>
      </c>
      <c r="E42" s="87">
        <f t="shared" si="1"/>
        <v>81313</v>
      </c>
      <c r="F42" s="87"/>
      <c r="G42" s="87">
        <v>81313</v>
      </c>
      <c r="H42" s="87"/>
      <c r="I42" s="87">
        <f t="shared" si="0"/>
        <v>28412.1</v>
      </c>
      <c r="J42" s="87"/>
      <c r="K42" s="87">
        <v>28412.1</v>
      </c>
      <c r="L42" s="87"/>
      <c r="M42" s="88" t="s">
        <v>207</v>
      </c>
    </row>
    <row r="43" spans="1:13" ht="89.25" customHeight="1">
      <c r="A43" s="43" t="s">
        <v>44</v>
      </c>
      <c r="B43" s="90" t="s">
        <v>58</v>
      </c>
      <c r="C43" s="122" t="s">
        <v>15</v>
      </c>
      <c r="D43" s="88" t="s">
        <v>92</v>
      </c>
      <c r="E43" s="124">
        <f t="shared" si="1"/>
        <v>423</v>
      </c>
      <c r="F43" s="124"/>
      <c r="G43" s="87">
        <v>423</v>
      </c>
      <c r="H43" s="87"/>
      <c r="I43" s="87">
        <f t="shared" si="0"/>
        <v>55.3</v>
      </c>
      <c r="J43" s="87"/>
      <c r="K43" s="87">
        <v>55.3</v>
      </c>
      <c r="L43" s="87"/>
      <c r="M43" s="123" t="s">
        <v>147</v>
      </c>
    </row>
    <row r="44" spans="1:14" ht="73.5" customHeight="1">
      <c r="A44" s="41" t="s">
        <v>45</v>
      </c>
      <c r="B44" s="90" t="s">
        <v>59</v>
      </c>
      <c r="C44" s="88" t="s">
        <v>15</v>
      </c>
      <c r="D44" s="88" t="s">
        <v>92</v>
      </c>
      <c r="E44" s="87">
        <f t="shared" si="1"/>
        <v>263</v>
      </c>
      <c r="F44" s="87"/>
      <c r="G44" s="87">
        <v>263</v>
      </c>
      <c r="H44" s="87"/>
      <c r="I44" s="87">
        <f t="shared" si="0"/>
        <v>0</v>
      </c>
      <c r="J44" s="87"/>
      <c r="K44" s="87">
        <v>0</v>
      </c>
      <c r="L44" s="87"/>
      <c r="M44" s="88" t="s">
        <v>182</v>
      </c>
      <c r="N44" s="17"/>
    </row>
    <row r="45" spans="1:14" ht="54.75" customHeight="1">
      <c r="A45" s="22" t="s">
        <v>46</v>
      </c>
      <c r="B45" s="90" t="s">
        <v>98</v>
      </c>
      <c r="C45" s="88" t="s">
        <v>15</v>
      </c>
      <c r="D45" s="88" t="s">
        <v>92</v>
      </c>
      <c r="E45" s="87">
        <f t="shared" si="1"/>
        <v>275550.7</v>
      </c>
      <c r="F45" s="87"/>
      <c r="G45" s="87">
        <v>275550.7</v>
      </c>
      <c r="H45" s="87"/>
      <c r="I45" s="87">
        <f aca="true" t="shared" si="2" ref="I45:I52">K45</f>
        <v>46731.3</v>
      </c>
      <c r="J45" s="87"/>
      <c r="K45" s="87">
        <v>46731.3</v>
      </c>
      <c r="L45" s="87"/>
      <c r="M45" s="88" t="s">
        <v>149</v>
      </c>
      <c r="N45" s="17"/>
    </row>
    <row r="46" spans="1:14" ht="125.25" customHeight="1">
      <c r="A46" s="39" t="s">
        <v>47</v>
      </c>
      <c r="B46" s="88" t="s">
        <v>60</v>
      </c>
      <c r="C46" s="88" t="s">
        <v>15</v>
      </c>
      <c r="D46" s="88" t="s">
        <v>92</v>
      </c>
      <c r="E46" s="87">
        <f t="shared" si="1"/>
        <v>154</v>
      </c>
      <c r="F46" s="87"/>
      <c r="G46" s="87">
        <v>154</v>
      </c>
      <c r="H46" s="87"/>
      <c r="I46" s="87">
        <f t="shared" si="2"/>
        <v>0</v>
      </c>
      <c r="J46" s="87"/>
      <c r="K46" s="87">
        <v>0</v>
      </c>
      <c r="L46" s="87"/>
      <c r="M46" s="88" t="s">
        <v>196</v>
      </c>
      <c r="N46" s="17"/>
    </row>
    <row r="47" spans="1:14" ht="234" customHeight="1">
      <c r="A47" s="39" t="s">
        <v>48</v>
      </c>
      <c r="B47" s="90" t="s">
        <v>99</v>
      </c>
      <c r="C47" s="88" t="s">
        <v>15</v>
      </c>
      <c r="D47" s="88" t="s">
        <v>92</v>
      </c>
      <c r="E47" s="87">
        <f t="shared" si="1"/>
        <v>5275</v>
      </c>
      <c r="F47" s="87"/>
      <c r="G47" s="87">
        <v>5275</v>
      </c>
      <c r="H47" s="87"/>
      <c r="I47" s="87">
        <f t="shared" si="2"/>
        <v>0</v>
      </c>
      <c r="J47" s="87"/>
      <c r="K47" s="87">
        <v>0</v>
      </c>
      <c r="L47" s="87"/>
      <c r="M47" s="88" t="s">
        <v>173</v>
      </c>
      <c r="N47" s="17"/>
    </row>
    <row r="48" spans="1:14" ht="66" customHeight="1">
      <c r="A48" s="39" t="s">
        <v>100</v>
      </c>
      <c r="B48" s="90" t="s">
        <v>101</v>
      </c>
      <c r="C48" s="88" t="s">
        <v>15</v>
      </c>
      <c r="D48" s="88" t="s">
        <v>92</v>
      </c>
      <c r="E48" s="87">
        <f t="shared" si="1"/>
        <v>2425.1</v>
      </c>
      <c r="F48" s="87"/>
      <c r="G48" s="87">
        <v>2425.1</v>
      </c>
      <c r="H48" s="87"/>
      <c r="I48" s="87">
        <f t="shared" si="2"/>
        <v>0</v>
      </c>
      <c r="J48" s="87"/>
      <c r="K48" s="87">
        <v>0</v>
      </c>
      <c r="L48" s="87"/>
      <c r="M48" s="88" t="s">
        <v>183</v>
      </c>
      <c r="N48" s="17"/>
    </row>
    <row r="49" spans="1:14" ht="60.75" customHeight="1">
      <c r="A49" s="39" t="s">
        <v>61</v>
      </c>
      <c r="B49" s="90" t="s">
        <v>82</v>
      </c>
      <c r="C49" s="88" t="s">
        <v>15</v>
      </c>
      <c r="D49" s="88">
        <v>2019</v>
      </c>
      <c r="E49" s="87">
        <f t="shared" si="1"/>
        <v>103963.3</v>
      </c>
      <c r="F49" s="87"/>
      <c r="G49" s="87">
        <v>103963.3</v>
      </c>
      <c r="H49" s="87"/>
      <c r="I49" s="87">
        <f t="shared" si="2"/>
        <v>0</v>
      </c>
      <c r="J49" s="87"/>
      <c r="K49" s="87">
        <v>0</v>
      </c>
      <c r="L49" s="87"/>
      <c r="M49" s="88"/>
      <c r="N49" s="17"/>
    </row>
    <row r="50" spans="1:14" ht="135" customHeight="1">
      <c r="A50" s="39" t="s">
        <v>74</v>
      </c>
      <c r="B50" s="90" t="s">
        <v>102</v>
      </c>
      <c r="C50" s="88" t="s">
        <v>104</v>
      </c>
      <c r="D50" s="88" t="s">
        <v>92</v>
      </c>
      <c r="E50" s="87">
        <f t="shared" si="1"/>
        <v>50986</v>
      </c>
      <c r="F50" s="87"/>
      <c r="G50" s="87">
        <v>50986</v>
      </c>
      <c r="H50" s="87"/>
      <c r="I50" s="87">
        <f t="shared" si="2"/>
        <v>0</v>
      </c>
      <c r="J50" s="87"/>
      <c r="K50" s="87">
        <v>0</v>
      </c>
      <c r="L50" s="87"/>
      <c r="M50" s="88" t="s">
        <v>174</v>
      </c>
      <c r="N50" s="17"/>
    </row>
    <row r="51" spans="1:14" ht="69.75" customHeight="1">
      <c r="A51" s="39" t="s">
        <v>81</v>
      </c>
      <c r="B51" s="90" t="s">
        <v>103</v>
      </c>
      <c r="C51" s="88" t="s">
        <v>104</v>
      </c>
      <c r="D51" s="88">
        <v>2019</v>
      </c>
      <c r="E51" s="87">
        <f>G51</f>
        <v>34400</v>
      </c>
      <c r="F51" s="87"/>
      <c r="G51" s="87">
        <v>34400</v>
      </c>
      <c r="H51" s="87"/>
      <c r="I51" s="87">
        <f t="shared" si="2"/>
        <v>0</v>
      </c>
      <c r="J51" s="87"/>
      <c r="K51" s="87">
        <v>0</v>
      </c>
      <c r="L51" s="87"/>
      <c r="M51" s="88" t="s">
        <v>204</v>
      </c>
      <c r="N51" s="17"/>
    </row>
    <row r="52" spans="1:13" ht="23.25" customHeight="1">
      <c r="A52" s="25"/>
      <c r="B52" s="12" t="s">
        <v>18</v>
      </c>
      <c r="C52" s="24"/>
      <c r="D52" s="24"/>
      <c r="E52" s="15">
        <f>G52</f>
        <v>1220308.4000000001</v>
      </c>
      <c r="F52" s="15"/>
      <c r="G52" s="15">
        <f>G21+G22+G23+G27+G28+G41+G42+G50+G51+G43+G44+G45+G46+G47+G48+G49</f>
        <v>1220308.4000000001</v>
      </c>
      <c r="H52" s="15"/>
      <c r="I52" s="15">
        <f t="shared" si="2"/>
        <v>191073.59999999998</v>
      </c>
      <c r="J52" s="15"/>
      <c r="K52" s="15">
        <f>K21+K22+K23+K27+K28+K41+K42+K50+K51+K43+K44+K45+K46+K47+K48+K49</f>
        <v>191073.59999999998</v>
      </c>
      <c r="L52" s="15"/>
      <c r="M52" s="26"/>
    </row>
    <row r="53" spans="1:13" ht="22.5" customHeight="1">
      <c r="A53" s="214" t="s">
        <v>10</v>
      </c>
      <c r="B53" s="214"/>
      <c r="C53" s="214"/>
      <c r="D53" s="214"/>
      <c r="E53" s="214"/>
      <c r="F53" s="214"/>
      <c r="G53" s="214"/>
      <c r="H53" s="214"/>
      <c r="I53" s="214"/>
      <c r="J53" s="214"/>
      <c r="K53" s="214"/>
      <c r="L53" s="214"/>
      <c r="M53" s="214"/>
    </row>
    <row r="54" spans="1:13" ht="78" customHeight="1">
      <c r="A54" s="37"/>
      <c r="B54" s="90" t="s">
        <v>1</v>
      </c>
      <c r="C54" s="88" t="s">
        <v>16</v>
      </c>
      <c r="D54" s="88" t="s">
        <v>92</v>
      </c>
      <c r="E54" s="89">
        <f>G54</f>
        <v>126459.3</v>
      </c>
      <c r="F54" s="89"/>
      <c r="G54" s="89">
        <v>126459.3</v>
      </c>
      <c r="H54" s="89"/>
      <c r="I54" s="89">
        <f>K54</f>
        <v>19211.8</v>
      </c>
      <c r="J54" s="89"/>
      <c r="K54" s="89">
        <v>19211.8</v>
      </c>
      <c r="L54" s="89"/>
      <c r="M54" s="88" t="s">
        <v>170</v>
      </c>
    </row>
    <row r="55" spans="1:13" ht="22.5" customHeight="1">
      <c r="A55" s="44"/>
      <c r="B55" s="12" t="s">
        <v>19</v>
      </c>
      <c r="C55" s="13"/>
      <c r="D55" s="13"/>
      <c r="E55" s="9">
        <f>E54</f>
        <v>126459.3</v>
      </c>
      <c r="F55" s="9"/>
      <c r="G55" s="9">
        <f>G54</f>
        <v>126459.3</v>
      </c>
      <c r="H55" s="9"/>
      <c r="I55" s="9">
        <f>I54</f>
        <v>19211.8</v>
      </c>
      <c r="J55" s="9"/>
      <c r="K55" s="9">
        <f>K54</f>
        <v>19211.8</v>
      </c>
      <c r="L55" s="9"/>
      <c r="M55" s="13"/>
    </row>
    <row r="56" spans="1:13" ht="21.75" customHeight="1">
      <c r="A56" s="205" t="s">
        <v>11</v>
      </c>
      <c r="B56" s="191"/>
      <c r="C56" s="191"/>
      <c r="D56" s="191"/>
      <c r="E56" s="191"/>
      <c r="F56" s="191"/>
      <c r="G56" s="191"/>
      <c r="H56" s="191"/>
      <c r="I56" s="191"/>
      <c r="J56" s="191"/>
      <c r="K56" s="191"/>
      <c r="L56" s="191"/>
      <c r="M56" s="206"/>
    </row>
    <row r="57" spans="1:13" ht="118.5" customHeight="1">
      <c r="A57" s="45"/>
      <c r="B57" s="90" t="s">
        <v>106</v>
      </c>
      <c r="C57" s="88" t="s">
        <v>15</v>
      </c>
      <c r="D57" s="86" t="s">
        <v>92</v>
      </c>
      <c r="E57" s="126">
        <f>G57</f>
        <v>4400</v>
      </c>
      <c r="F57" s="126"/>
      <c r="G57" s="126">
        <v>4400</v>
      </c>
      <c r="H57" s="126"/>
      <c r="I57" s="126">
        <f>K57</f>
        <v>0</v>
      </c>
      <c r="J57" s="126"/>
      <c r="K57" s="126">
        <v>0</v>
      </c>
      <c r="L57" s="126"/>
      <c r="M57" s="86" t="s">
        <v>190</v>
      </c>
    </row>
    <row r="58" spans="1:13" ht="21.75" customHeight="1">
      <c r="A58" s="46"/>
      <c r="B58" s="12" t="s">
        <v>20</v>
      </c>
      <c r="C58" s="13"/>
      <c r="D58" s="13"/>
      <c r="E58" s="15">
        <f>E57</f>
        <v>4400</v>
      </c>
      <c r="F58" s="15"/>
      <c r="G58" s="15">
        <f>G57</f>
        <v>4400</v>
      </c>
      <c r="H58" s="15"/>
      <c r="I58" s="15">
        <f>I57</f>
        <v>0</v>
      </c>
      <c r="J58" s="15"/>
      <c r="K58" s="15">
        <f>K57</f>
        <v>0</v>
      </c>
      <c r="L58" s="15"/>
      <c r="M58" s="25"/>
    </row>
    <row r="59" spans="1:13" ht="23.25" customHeight="1">
      <c r="A59" s="190" t="s">
        <v>12</v>
      </c>
      <c r="B59" s="213"/>
      <c r="C59" s="213"/>
      <c r="D59" s="192"/>
      <c r="E59" s="192"/>
      <c r="F59" s="192"/>
      <c r="G59" s="192"/>
      <c r="H59" s="192"/>
      <c r="I59" s="192"/>
      <c r="J59" s="192"/>
      <c r="K59" s="192"/>
      <c r="L59" s="192"/>
      <c r="M59" s="193"/>
    </row>
    <row r="60" spans="1:13" ht="135" customHeight="1">
      <c r="A60" s="47" t="s">
        <v>31</v>
      </c>
      <c r="B60" s="90" t="s">
        <v>107</v>
      </c>
      <c r="C60" s="88" t="s">
        <v>15</v>
      </c>
      <c r="D60" s="88" t="s">
        <v>92</v>
      </c>
      <c r="E60" s="87">
        <f>G60</f>
        <v>28919</v>
      </c>
      <c r="F60" s="87"/>
      <c r="G60" s="87">
        <v>28919</v>
      </c>
      <c r="H60" s="87"/>
      <c r="I60" s="87">
        <f>K60</f>
        <v>14994.8</v>
      </c>
      <c r="J60" s="87"/>
      <c r="K60" s="87">
        <v>14994.8</v>
      </c>
      <c r="L60" s="149"/>
      <c r="M60" s="88" t="s">
        <v>151</v>
      </c>
    </row>
    <row r="61" spans="1:13" ht="314.25" customHeight="1" thickBot="1">
      <c r="A61" s="22" t="s">
        <v>32</v>
      </c>
      <c r="B61" s="150" t="s">
        <v>193</v>
      </c>
      <c r="C61" s="88" t="s">
        <v>15</v>
      </c>
      <c r="D61" s="88" t="s">
        <v>92</v>
      </c>
      <c r="E61" s="87">
        <f>G61</f>
        <v>27000</v>
      </c>
      <c r="F61" s="87"/>
      <c r="G61" s="87">
        <v>27000</v>
      </c>
      <c r="H61" s="87"/>
      <c r="I61" s="87">
        <f>K61</f>
        <v>7661.7</v>
      </c>
      <c r="J61" s="87"/>
      <c r="K61" s="87">
        <v>7661.7</v>
      </c>
      <c r="L61" s="87"/>
      <c r="M61" s="88" t="s">
        <v>152</v>
      </c>
    </row>
    <row r="62" spans="1:13" ht="90.75" customHeight="1">
      <c r="A62" s="22" t="s">
        <v>76</v>
      </c>
      <c r="B62" s="98" t="s">
        <v>108</v>
      </c>
      <c r="C62" s="88" t="s">
        <v>15</v>
      </c>
      <c r="D62" s="88" t="s">
        <v>92</v>
      </c>
      <c r="E62" s="87">
        <f>G62</f>
        <v>2070</v>
      </c>
      <c r="F62" s="87"/>
      <c r="G62" s="87">
        <v>2070</v>
      </c>
      <c r="H62" s="87"/>
      <c r="I62" s="87">
        <f>K62</f>
        <v>0</v>
      </c>
      <c r="J62" s="87"/>
      <c r="K62" s="87">
        <v>0</v>
      </c>
      <c r="L62" s="87"/>
      <c r="M62" s="88" t="s">
        <v>189</v>
      </c>
    </row>
    <row r="63" spans="1:13" ht="105" customHeight="1">
      <c r="A63" s="47" t="s">
        <v>77</v>
      </c>
      <c r="B63" s="90" t="s">
        <v>109</v>
      </c>
      <c r="C63" s="122" t="s">
        <v>15</v>
      </c>
      <c r="D63" s="86" t="s">
        <v>92</v>
      </c>
      <c r="E63" s="126">
        <f>G63</f>
        <v>10138.6</v>
      </c>
      <c r="F63" s="126"/>
      <c r="G63" s="126">
        <v>10138.6</v>
      </c>
      <c r="H63" s="126"/>
      <c r="I63" s="126">
        <f>K63</f>
        <v>0</v>
      </c>
      <c r="J63" s="126"/>
      <c r="K63" s="126">
        <v>0</v>
      </c>
      <c r="L63" s="126"/>
      <c r="M63" s="86" t="s">
        <v>201</v>
      </c>
    </row>
    <row r="64" spans="1:13" ht="24" customHeight="1">
      <c r="A64" s="25"/>
      <c r="B64" s="12" t="s">
        <v>21</v>
      </c>
      <c r="C64" s="13"/>
      <c r="D64" s="13"/>
      <c r="E64" s="15">
        <f>G64</f>
        <v>68127.6</v>
      </c>
      <c r="F64" s="15"/>
      <c r="G64" s="15">
        <f>G60+G61+G62+G63</f>
        <v>68127.6</v>
      </c>
      <c r="H64" s="15"/>
      <c r="I64" s="15">
        <f>K64</f>
        <v>22656.5</v>
      </c>
      <c r="J64" s="15"/>
      <c r="K64" s="15">
        <f>K60+K61+K62+K63</f>
        <v>22656.5</v>
      </c>
      <c r="L64" s="15"/>
      <c r="M64" s="25"/>
    </row>
    <row r="65" spans="1:13" ht="29.25" customHeight="1">
      <c r="A65" s="190" t="s">
        <v>67</v>
      </c>
      <c r="B65" s="191"/>
      <c r="C65" s="192"/>
      <c r="D65" s="192"/>
      <c r="E65" s="192"/>
      <c r="F65" s="192"/>
      <c r="G65" s="192"/>
      <c r="H65" s="192"/>
      <c r="I65" s="192"/>
      <c r="J65" s="192"/>
      <c r="K65" s="192"/>
      <c r="L65" s="192"/>
      <c r="M65" s="193"/>
    </row>
    <row r="66" spans="1:13" ht="53.25" customHeight="1">
      <c r="A66" s="42"/>
      <c r="B66" s="101" t="s">
        <v>14</v>
      </c>
      <c r="C66" s="122" t="s">
        <v>15</v>
      </c>
      <c r="D66" s="86" t="s">
        <v>92</v>
      </c>
      <c r="E66" s="127">
        <f>G66</f>
        <v>295</v>
      </c>
      <c r="F66" s="127"/>
      <c r="G66" s="127">
        <v>295</v>
      </c>
      <c r="H66" s="128"/>
      <c r="I66" s="127">
        <f>K66</f>
        <v>0</v>
      </c>
      <c r="J66" s="128"/>
      <c r="K66" s="127">
        <v>0</v>
      </c>
      <c r="L66" s="128"/>
      <c r="M66" s="88" t="s">
        <v>195</v>
      </c>
    </row>
    <row r="67" spans="1:13" ht="22.5" customHeight="1">
      <c r="A67" s="48"/>
      <c r="B67" s="12" t="s">
        <v>72</v>
      </c>
      <c r="C67" s="13"/>
      <c r="D67" s="13"/>
      <c r="E67" s="15">
        <f>SUM(E66)</f>
        <v>295</v>
      </c>
      <c r="F67" s="15"/>
      <c r="G67" s="15">
        <f>SUM(G66)</f>
        <v>295</v>
      </c>
      <c r="H67" s="15"/>
      <c r="I67" s="15">
        <f>SUM(I66)</f>
        <v>0</v>
      </c>
      <c r="J67" s="15"/>
      <c r="K67" s="15">
        <f>SUM(K66)</f>
        <v>0</v>
      </c>
      <c r="L67" s="15"/>
      <c r="M67" s="48"/>
    </row>
    <row r="68" spans="1:13" ht="26.25" customHeight="1">
      <c r="A68" s="190" t="s">
        <v>68</v>
      </c>
      <c r="B68" s="192"/>
      <c r="C68" s="192"/>
      <c r="D68" s="192"/>
      <c r="E68" s="192"/>
      <c r="F68" s="192"/>
      <c r="G68" s="192"/>
      <c r="H68" s="192"/>
      <c r="I68" s="192"/>
      <c r="J68" s="192"/>
      <c r="K68" s="192"/>
      <c r="L68" s="192"/>
      <c r="M68" s="193"/>
    </row>
    <row r="69" spans="1:13" ht="69" customHeight="1">
      <c r="A69" s="162"/>
      <c r="B69" s="90" t="s">
        <v>53</v>
      </c>
      <c r="C69" s="88" t="s">
        <v>16</v>
      </c>
      <c r="D69" s="88" t="s">
        <v>92</v>
      </c>
      <c r="E69" s="89">
        <f>E71+E70</f>
        <v>28525.1</v>
      </c>
      <c r="F69" s="89"/>
      <c r="G69" s="89">
        <f>G71+G70</f>
        <v>28525.1</v>
      </c>
      <c r="H69" s="89"/>
      <c r="I69" s="89">
        <f>SUM(I70:I71)</f>
        <v>459.59999999999997</v>
      </c>
      <c r="J69" s="89"/>
      <c r="K69" s="89">
        <f>SUM(K70:K71)</f>
        <v>459.59999999999997</v>
      </c>
      <c r="L69" s="89"/>
      <c r="M69" s="100" t="s">
        <v>177</v>
      </c>
    </row>
    <row r="70" spans="1:13" ht="33.75" customHeight="1">
      <c r="A70" s="163"/>
      <c r="B70" s="72" t="s">
        <v>42</v>
      </c>
      <c r="C70" s="66"/>
      <c r="D70" s="73"/>
      <c r="E70" s="121">
        <f>G70</f>
        <v>16382</v>
      </c>
      <c r="F70" s="74"/>
      <c r="G70" s="74">
        <v>16382</v>
      </c>
      <c r="H70" s="74"/>
      <c r="I70" s="74">
        <f>K70</f>
        <v>54.9</v>
      </c>
      <c r="J70" s="74"/>
      <c r="K70" s="121">
        <v>54.9</v>
      </c>
      <c r="L70" s="74"/>
      <c r="M70" s="64" t="s">
        <v>176</v>
      </c>
    </row>
    <row r="71" spans="1:13" ht="37.5" customHeight="1">
      <c r="A71" s="163"/>
      <c r="B71" s="154" t="s">
        <v>52</v>
      </c>
      <c r="C71" s="155"/>
      <c r="D71" s="156"/>
      <c r="E71" s="157">
        <f>SUM(E72:E81)</f>
        <v>12143.1</v>
      </c>
      <c r="F71" s="157"/>
      <c r="G71" s="157">
        <f>SUM(G72:G81)</f>
        <v>12143.1</v>
      </c>
      <c r="H71" s="157"/>
      <c r="I71" s="157">
        <f>SUM(I72:I81)</f>
        <v>404.7</v>
      </c>
      <c r="J71" s="157"/>
      <c r="K71" s="157">
        <f>SUM(K72:K81)</f>
        <v>404.7</v>
      </c>
      <c r="L71" s="157"/>
      <c r="M71" s="158" t="s">
        <v>168</v>
      </c>
    </row>
    <row r="72" spans="1:13" ht="31.5" customHeight="1">
      <c r="A72" s="163"/>
      <c r="B72" s="100" t="s">
        <v>33</v>
      </c>
      <c r="C72" s="88"/>
      <c r="D72" s="86"/>
      <c r="E72" s="91">
        <f aca="true" t="shared" si="3" ref="E72:E81">G72</f>
        <v>2094.1</v>
      </c>
      <c r="F72" s="91"/>
      <c r="G72" s="91">
        <v>2094.1</v>
      </c>
      <c r="H72" s="91"/>
      <c r="I72" s="91">
        <f>K72</f>
        <v>50.9</v>
      </c>
      <c r="J72" s="91"/>
      <c r="K72" s="91">
        <v>50.9</v>
      </c>
      <c r="L72" s="91"/>
      <c r="M72" s="100" t="s">
        <v>134</v>
      </c>
    </row>
    <row r="73" spans="1:13" ht="24" customHeight="1">
      <c r="A73" s="163"/>
      <c r="B73" s="100" t="s">
        <v>34</v>
      </c>
      <c r="C73" s="88"/>
      <c r="D73" s="86"/>
      <c r="E73" s="91">
        <f t="shared" si="3"/>
        <v>239</v>
      </c>
      <c r="F73" s="91"/>
      <c r="G73" s="91">
        <v>239</v>
      </c>
      <c r="H73" s="91"/>
      <c r="I73" s="91">
        <v>0</v>
      </c>
      <c r="J73" s="91"/>
      <c r="K73" s="91">
        <v>0</v>
      </c>
      <c r="L73" s="91"/>
      <c r="M73" s="100" t="s">
        <v>144</v>
      </c>
    </row>
    <row r="74" spans="1:13" ht="25.5" customHeight="1">
      <c r="A74" s="163"/>
      <c r="B74" s="100" t="s">
        <v>35</v>
      </c>
      <c r="C74" s="88"/>
      <c r="D74" s="86"/>
      <c r="E74" s="91">
        <f t="shared" si="3"/>
        <v>2086.4</v>
      </c>
      <c r="F74" s="91"/>
      <c r="G74" s="91">
        <v>2086.4</v>
      </c>
      <c r="H74" s="91"/>
      <c r="I74" s="91">
        <f>K74</f>
        <v>0</v>
      </c>
      <c r="J74" s="91"/>
      <c r="K74" s="91">
        <v>0</v>
      </c>
      <c r="L74" s="91"/>
      <c r="M74" s="100" t="s">
        <v>165</v>
      </c>
    </row>
    <row r="75" spans="1:13" ht="26.25" customHeight="1">
      <c r="A75" s="163"/>
      <c r="B75" s="100" t="s">
        <v>36</v>
      </c>
      <c r="C75" s="88"/>
      <c r="D75" s="86"/>
      <c r="E75" s="91">
        <f t="shared" si="3"/>
        <v>444</v>
      </c>
      <c r="F75" s="91"/>
      <c r="G75" s="91">
        <v>444</v>
      </c>
      <c r="H75" s="91"/>
      <c r="I75" s="91">
        <f aca="true" t="shared" si="4" ref="I75:I81">K75</f>
        <v>0</v>
      </c>
      <c r="J75" s="91"/>
      <c r="K75" s="91">
        <v>0</v>
      </c>
      <c r="L75" s="91"/>
      <c r="M75" s="100" t="s">
        <v>154</v>
      </c>
    </row>
    <row r="76" spans="1:13" ht="24.75" customHeight="1">
      <c r="A76" s="163"/>
      <c r="B76" s="100" t="s">
        <v>37</v>
      </c>
      <c r="C76" s="88"/>
      <c r="D76" s="88"/>
      <c r="E76" s="89">
        <f t="shared" si="3"/>
        <v>500</v>
      </c>
      <c r="F76" s="89"/>
      <c r="G76" s="89">
        <v>500</v>
      </c>
      <c r="H76" s="89"/>
      <c r="I76" s="89">
        <f t="shared" si="4"/>
        <v>9</v>
      </c>
      <c r="J76" s="89"/>
      <c r="K76" s="89">
        <v>9</v>
      </c>
      <c r="L76" s="89"/>
      <c r="M76" s="100" t="s">
        <v>141</v>
      </c>
    </row>
    <row r="77" spans="1:13" ht="21" customHeight="1">
      <c r="A77" s="163"/>
      <c r="B77" s="100" t="s">
        <v>38</v>
      </c>
      <c r="C77" s="88"/>
      <c r="D77" s="86"/>
      <c r="E77" s="91">
        <f t="shared" si="3"/>
        <v>330.4</v>
      </c>
      <c r="F77" s="91"/>
      <c r="G77" s="91">
        <v>330.4</v>
      </c>
      <c r="H77" s="91"/>
      <c r="I77" s="91">
        <f t="shared" si="4"/>
        <v>0</v>
      </c>
      <c r="J77" s="91"/>
      <c r="K77" s="91">
        <v>0</v>
      </c>
      <c r="L77" s="91"/>
      <c r="M77" s="100" t="s">
        <v>136</v>
      </c>
    </row>
    <row r="78" spans="1:13" ht="26.25" customHeight="1">
      <c r="A78" s="163"/>
      <c r="B78" s="100" t="s">
        <v>39</v>
      </c>
      <c r="C78" s="88"/>
      <c r="D78" s="86"/>
      <c r="E78" s="91">
        <f t="shared" si="3"/>
        <v>1250</v>
      </c>
      <c r="F78" s="91"/>
      <c r="G78" s="91">
        <v>1250</v>
      </c>
      <c r="H78" s="91"/>
      <c r="I78" s="91">
        <f t="shared" si="4"/>
        <v>87.8</v>
      </c>
      <c r="J78" s="91"/>
      <c r="K78" s="91">
        <v>87.8</v>
      </c>
      <c r="L78" s="91"/>
      <c r="M78" s="100" t="s">
        <v>156</v>
      </c>
    </row>
    <row r="79" spans="1:13" ht="25.5" customHeight="1">
      <c r="A79" s="163"/>
      <c r="B79" s="100" t="s">
        <v>40</v>
      </c>
      <c r="C79" s="88"/>
      <c r="D79" s="86"/>
      <c r="E79" s="91">
        <f t="shared" si="3"/>
        <v>2353.8</v>
      </c>
      <c r="F79" s="91"/>
      <c r="G79" s="91">
        <v>2353.8</v>
      </c>
      <c r="H79" s="91"/>
      <c r="I79" s="91">
        <f t="shared" si="4"/>
        <v>76</v>
      </c>
      <c r="J79" s="91"/>
      <c r="K79" s="91">
        <v>76</v>
      </c>
      <c r="L79" s="91"/>
      <c r="M79" s="100" t="s">
        <v>167</v>
      </c>
    </row>
    <row r="80" spans="1:13" ht="25.5" customHeight="1">
      <c r="A80" s="163"/>
      <c r="B80" s="100" t="s">
        <v>2</v>
      </c>
      <c r="C80" s="88"/>
      <c r="D80" s="86"/>
      <c r="E80" s="91">
        <f t="shared" si="3"/>
        <v>2003.5</v>
      </c>
      <c r="F80" s="91"/>
      <c r="G80" s="91">
        <v>2003.5</v>
      </c>
      <c r="H80" s="91"/>
      <c r="I80" s="91">
        <f t="shared" si="4"/>
        <v>181</v>
      </c>
      <c r="J80" s="91"/>
      <c r="K80" s="91">
        <v>181</v>
      </c>
      <c r="L80" s="91"/>
      <c r="M80" s="100" t="s">
        <v>160</v>
      </c>
    </row>
    <row r="81" spans="1:13" ht="51" customHeight="1">
      <c r="A81" s="164"/>
      <c r="B81" s="129" t="s">
        <v>41</v>
      </c>
      <c r="C81" s="88"/>
      <c r="D81" s="86"/>
      <c r="E81" s="91">
        <f t="shared" si="3"/>
        <v>841.9</v>
      </c>
      <c r="F81" s="91"/>
      <c r="G81" s="91">
        <v>841.9</v>
      </c>
      <c r="H81" s="91"/>
      <c r="I81" s="91">
        <f t="shared" si="4"/>
        <v>0</v>
      </c>
      <c r="J81" s="91"/>
      <c r="K81" s="91">
        <v>0</v>
      </c>
      <c r="L81" s="91"/>
      <c r="M81" s="100" t="s">
        <v>188</v>
      </c>
    </row>
    <row r="82" spans="1:13" ht="26.25" customHeight="1">
      <c r="A82" s="16"/>
      <c r="B82" s="12" t="s">
        <v>22</v>
      </c>
      <c r="C82" s="13"/>
      <c r="D82" s="13"/>
      <c r="E82" s="9">
        <f>SUM(E70+E72+E73+E74+E75+E76+E77+E78+E79+E80+E81)</f>
        <v>28525.100000000002</v>
      </c>
      <c r="F82" s="9"/>
      <c r="G82" s="9">
        <f>G70+G71</f>
        <v>28525.1</v>
      </c>
      <c r="H82" s="9"/>
      <c r="I82" s="9">
        <f>I70+I71</f>
        <v>459.59999999999997</v>
      </c>
      <c r="J82" s="9"/>
      <c r="K82" s="9">
        <f>K70+K71</f>
        <v>459.59999999999997</v>
      </c>
      <c r="L82" s="9"/>
      <c r="M82" s="10"/>
    </row>
    <row r="83" spans="1:13" ht="20.25" customHeight="1">
      <c r="A83" s="197" t="s">
        <v>69</v>
      </c>
      <c r="B83" s="191"/>
      <c r="C83" s="191"/>
      <c r="D83" s="191"/>
      <c r="E83" s="191"/>
      <c r="F83" s="191"/>
      <c r="G83" s="191"/>
      <c r="H83" s="191"/>
      <c r="I83" s="191"/>
      <c r="J83" s="191"/>
      <c r="K83" s="191"/>
      <c r="L83" s="191"/>
      <c r="M83" s="198"/>
    </row>
    <row r="84" spans="1:13" ht="231" customHeight="1">
      <c r="A84" s="35"/>
      <c r="B84" s="130" t="s">
        <v>110</v>
      </c>
      <c r="C84" s="88" t="s">
        <v>15</v>
      </c>
      <c r="D84" s="88" t="s">
        <v>92</v>
      </c>
      <c r="E84" s="87">
        <f>G84</f>
        <v>2137.5</v>
      </c>
      <c r="F84" s="87"/>
      <c r="G84" s="87">
        <v>2137.5</v>
      </c>
      <c r="H84" s="87"/>
      <c r="I84" s="87">
        <f>K84</f>
        <v>0</v>
      </c>
      <c r="J84" s="87"/>
      <c r="K84" s="87">
        <v>0</v>
      </c>
      <c r="L84" s="87"/>
      <c r="M84" s="131" t="s">
        <v>202</v>
      </c>
    </row>
    <row r="85" spans="1:13" ht="26.25" customHeight="1">
      <c r="A85" s="11"/>
      <c r="B85" s="12" t="s">
        <v>113</v>
      </c>
      <c r="C85" s="13"/>
      <c r="D85" s="13"/>
      <c r="E85" s="15">
        <f>E84</f>
        <v>2137.5</v>
      </c>
      <c r="F85" s="15"/>
      <c r="G85" s="15">
        <f>G84</f>
        <v>2137.5</v>
      </c>
      <c r="H85" s="15"/>
      <c r="I85" s="15">
        <f>I84</f>
        <v>0</v>
      </c>
      <c r="J85" s="15"/>
      <c r="K85" s="15">
        <f>K84</f>
        <v>0</v>
      </c>
      <c r="L85" s="15"/>
      <c r="M85" s="14"/>
    </row>
    <row r="86" spans="1:13" ht="31.5" customHeight="1">
      <c r="A86" s="174" t="s">
        <v>111</v>
      </c>
      <c r="B86" s="175"/>
      <c r="C86" s="175"/>
      <c r="D86" s="175"/>
      <c r="E86" s="175"/>
      <c r="F86" s="175"/>
      <c r="G86" s="175"/>
      <c r="H86" s="175"/>
      <c r="I86" s="175"/>
      <c r="J86" s="175"/>
      <c r="K86" s="175"/>
      <c r="L86" s="175"/>
      <c r="M86" s="176"/>
    </row>
    <row r="87" spans="1:13" ht="121.5" customHeight="1">
      <c r="A87" s="162"/>
      <c r="B87" s="101" t="s">
        <v>80</v>
      </c>
      <c r="C87" s="122" t="s">
        <v>49</v>
      </c>
      <c r="D87" s="122" t="s">
        <v>92</v>
      </c>
      <c r="E87" s="132">
        <f>H87+G87</f>
        <v>718.8</v>
      </c>
      <c r="F87" s="132"/>
      <c r="G87" s="132">
        <f>G89</f>
        <v>385.6</v>
      </c>
      <c r="H87" s="132">
        <f>H88</f>
        <v>333.2</v>
      </c>
      <c r="I87" s="132">
        <f>L87+K87</f>
        <v>0</v>
      </c>
      <c r="J87" s="132"/>
      <c r="K87" s="132">
        <f>K89</f>
        <v>0</v>
      </c>
      <c r="L87" s="132">
        <f>L88</f>
        <v>0</v>
      </c>
      <c r="M87" s="86"/>
    </row>
    <row r="88" spans="1:13" ht="31.5" customHeight="1">
      <c r="A88" s="163"/>
      <c r="B88" s="117" t="s">
        <v>55</v>
      </c>
      <c r="C88" s="118"/>
      <c r="D88" s="118"/>
      <c r="E88" s="119">
        <f>H88</f>
        <v>333.2</v>
      </c>
      <c r="F88" s="119"/>
      <c r="G88" s="119"/>
      <c r="H88" s="119">
        <v>333.2</v>
      </c>
      <c r="I88" s="119">
        <f>L88</f>
        <v>0</v>
      </c>
      <c r="J88" s="119"/>
      <c r="K88" s="119">
        <v>0</v>
      </c>
      <c r="L88" s="119">
        <v>0</v>
      </c>
      <c r="M88" s="120"/>
    </row>
    <row r="89" spans="1:13" ht="26.25" customHeight="1">
      <c r="A89" s="163"/>
      <c r="B89" s="76" t="s">
        <v>51</v>
      </c>
      <c r="C89" s="70"/>
      <c r="D89" s="70"/>
      <c r="E89" s="77">
        <f>E90+E91+E92+E93+E94+E95+E96+E97+E98+E99</f>
        <v>385.6</v>
      </c>
      <c r="F89" s="77"/>
      <c r="G89" s="77">
        <f>G90+G91+G92+G93+G94+G95+G96+G97+G98+G99</f>
        <v>385.6</v>
      </c>
      <c r="H89" s="77"/>
      <c r="I89" s="77">
        <f>I90+I91+I92+I93+I94+I95+I96+I97+I98+I99</f>
        <v>0</v>
      </c>
      <c r="J89" s="77"/>
      <c r="K89" s="77">
        <f>K90+K91+K92+K93+K94+K95+K96+K97+K98+K99</f>
        <v>0</v>
      </c>
      <c r="L89" s="77"/>
      <c r="M89" s="70"/>
    </row>
    <row r="90" spans="1:13" ht="28.5" customHeight="1">
      <c r="A90" s="163"/>
      <c r="B90" s="90" t="s">
        <v>33</v>
      </c>
      <c r="C90" s="88"/>
      <c r="D90" s="88"/>
      <c r="E90" s="89">
        <f aca="true" t="shared" si="5" ref="E90:E99">G90</f>
        <v>60</v>
      </c>
      <c r="F90" s="89"/>
      <c r="G90" s="89">
        <v>60</v>
      </c>
      <c r="H90" s="89"/>
      <c r="I90" s="89">
        <f aca="true" t="shared" si="6" ref="I90:I99">K90</f>
        <v>0</v>
      </c>
      <c r="J90" s="89"/>
      <c r="K90" s="89">
        <v>0</v>
      </c>
      <c r="L90" s="89"/>
      <c r="M90" s="100" t="s">
        <v>133</v>
      </c>
    </row>
    <row r="91" spans="1:13" ht="28.5" customHeight="1">
      <c r="A91" s="163"/>
      <c r="B91" s="90" t="s">
        <v>34</v>
      </c>
      <c r="C91" s="88"/>
      <c r="D91" s="88"/>
      <c r="E91" s="89">
        <f t="shared" si="5"/>
        <v>56.6</v>
      </c>
      <c r="F91" s="89"/>
      <c r="G91" s="89">
        <v>56.6</v>
      </c>
      <c r="H91" s="89"/>
      <c r="I91" s="89">
        <f t="shared" si="6"/>
        <v>0</v>
      </c>
      <c r="J91" s="89"/>
      <c r="K91" s="89">
        <v>0</v>
      </c>
      <c r="L91" s="89"/>
      <c r="M91" s="100" t="s">
        <v>145</v>
      </c>
    </row>
    <row r="92" spans="1:13" ht="25.5" customHeight="1">
      <c r="A92" s="163"/>
      <c r="B92" s="90" t="s">
        <v>35</v>
      </c>
      <c r="C92" s="88"/>
      <c r="D92" s="88"/>
      <c r="E92" s="89">
        <f t="shared" si="5"/>
        <v>25</v>
      </c>
      <c r="F92" s="89"/>
      <c r="G92" s="89">
        <v>25</v>
      </c>
      <c r="H92" s="89"/>
      <c r="I92" s="89">
        <f t="shared" si="6"/>
        <v>0</v>
      </c>
      <c r="J92" s="89"/>
      <c r="K92" s="89">
        <v>0</v>
      </c>
      <c r="L92" s="89"/>
      <c r="M92" s="100" t="s">
        <v>164</v>
      </c>
    </row>
    <row r="93" spans="1:13" ht="28.5" customHeight="1">
      <c r="A93" s="163"/>
      <c r="B93" s="90" t="s">
        <v>36</v>
      </c>
      <c r="C93" s="88"/>
      <c r="D93" s="88"/>
      <c r="E93" s="89">
        <f t="shared" si="5"/>
        <v>47</v>
      </c>
      <c r="F93" s="89"/>
      <c r="G93" s="89">
        <v>47</v>
      </c>
      <c r="H93" s="89"/>
      <c r="I93" s="89">
        <f t="shared" si="6"/>
        <v>0</v>
      </c>
      <c r="J93" s="89"/>
      <c r="K93" s="89">
        <v>0</v>
      </c>
      <c r="L93" s="89"/>
      <c r="M93" s="100" t="s">
        <v>184</v>
      </c>
    </row>
    <row r="94" spans="1:13" ht="30" customHeight="1">
      <c r="A94" s="163"/>
      <c r="B94" s="90" t="s">
        <v>37</v>
      </c>
      <c r="C94" s="88"/>
      <c r="D94" s="88"/>
      <c r="E94" s="89">
        <f t="shared" si="5"/>
        <v>65</v>
      </c>
      <c r="F94" s="89"/>
      <c r="G94" s="89">
        <v>65</v>
      </c>
      <c r="H94" s="89"/>
      <c r="I94" s="89">
        <f t="shared" si="6"/>
        <v>0</v>
      </c>
      <c r="J94" s="89"/>
      <c r="K94" s="89">
        <v>0</v>
      </c>
      <c r="L94" s="89"/>
      <c r="M94" s="100" t="s">
        <v>185</v>
      </c>
    </row>
    <row r="95" spans="1:13" ht="40.5" customHeight="1">
      <c r="A95" s="163"/>
      <c r="B95" s="90" t="s">
        <v>38</v>
      </c>
      <c r="C95" s="88"/>
      <c r="D95" s="88"/>
      <c r="E95" s="89">
        <f t="shared" si="5"/>
        <v>18</v>
      </c>
      <c r="F95" s="89"/>
      <c r="G95" s="89">
        <v>18</v>
      </c>
      <c r="H95" s="89"/>
      <c r="I95" s="89">
        <f t="shared" si="6"/>
        <v>0</v>
      </c>
      <c r="J95" s="89"/>
      <c r="K95" s="89">
        <v>0</v>
      </c>
      <c r="L95" s="89"/>
      <c r="M95" s="100" t="s">
        <v>137</v>
      </c>
    </row>
    <row r="96" spans="1:13" ht="22.5" customHeight="1">
      <c r="A96" s="163"/>
      <c r="B96" s="90" t="s">
        <v>39</v>
      </c>
      <c r="C96" s="88"/>
      <c r="D96" s="88"/>
      <c r="E96" s="89">
        <f t="shared" si="5"/>
        <v>34</v>
      </c>
      <c r="F96" s="89"/>
      <c r="G96" s="89">
        <v>34</v>
      </c>
      <c r="H96" s="89"/>
      <c r="I96" s="89">
        <f t="shared" si="6"/>
        <v>0</v>
      </c>
      <c r="J96" s="89"/>
      <c r="K96" s="89">
        <v>0</v>
      </c>
      <c r="L96" s="89"/>
      <c r="M96" s="100" t="s">
        <v>145</v>
      </c>
    </row>
    <row r="97" spans="1:13" ht="72" customHeight="1">
      <c r="A97" s="163"/>
      <c r="B97" s="90" t="s">
        <v>40</v>
      </c>
      <c r="C97" s="88"/>
      <c r="D97" s="88"/>
      <c r="E97" s="89">
        <f t="shared" si="5"/>
        <v>50</v>
      </c>
      <c r="F97" s="89"/>
      <c r="G97" s="89">
        <v>50</v>
      </c>
      <c r="H97" s="89"/>
      <c r="I97" s="89">
        <f t="shared" si="6"/>
        <v>0</v>
      </c>
      <c r="J97" s="89"/>
      <c r="K97" s="89">
        <v>0</v>
      </c>
      <c r="L97" s="89"/>
      <c r="M97" s="100" t="s">
        <v>158</v>
      </c>
    </row>
    <row r="98" spans="1:13" ht="22.5" customHeight="1">
      <c r="A98" s="163"/>
      <c r="B98" s="90" t="s">
        <v>2</v>
      </c>
      <c r="C98" s="88"/>
      <c r="D98" s="88"/>
      <c r="E98" s="89">
        <f t="shared" si="5"/>
        <v>10</v>
      </c>
      <c r="F98" s="89"/>
      <c r="G98" s="89">
        <v>10</v>
      </c>
      <c r="H98" s="89"/>
      <c r="I98" s="89">
        <f t="shared" si="6"/>
        <v>0</v>
      </c>
      <c r="J98" s="89"/>
      <c r="K98" s="89">
        <v>0</v>
      </c>
      <c r="L98" s="89"/>
      <c r="M98" s="100" t="s">
        <v>162</v>
      </c>
    </row>
    <row r="99" spans="1:13" ht="27" customHeight="1">
      <c r="A99" s="164"/>
      <c r="B99" s="90" t="s">
        <v>41</v>
      </c>
      <c r="C99" s="88"/>
      <c r="D99" s="88"/>
      <c r="E99" s="89">
        <f t="shared" si="5"/>
        <v>20</v>
      </c>
      <c r="F99" s="89"/>
      <c r="G99" s="89">
        <v>20</v>
      </c>
      <c r="H99" s="89"/>
      <c r="I99" s="89">
        <f t="shared" si="6"/>
        <v>0</v>
      </c>
      <c r="J99" s="89"/>
      <c r="K99" s="89">
        <v>0</v>
      </c>
      <c r="L99" s="89"/>
      <c r="M99" s="100" t="s">
        <v>133</v>
      </c>
    </row>
    <row r="100" spans="1:13" ht="27.75" customHeight="1">
      <c r="A100" s="30"/>
      <c r="B100" s="12" t="s">
        <v>85</v>
      </c>
      <c r="C100" s="20"/>
      <c r="D100" s="21"/>
      <c r="E100" s="21">
        <f>H100+G100</f>
        <v>718.8</v>
      </c>
      <c r="F100" s="21"/>
      <c r="G100" s="21">
        <f>G87</f>
        <v>385.6</v>
      </c>
      <c r="H100" s="21">
        <f>H87</f>
        <v>333.2</v>
      </c>
      <c r="I100" s="21">
        <f>L100+K100</f>
        <v>0</v>
      </c>
      <c r="J100" s="21"/>
      <c r="K100" s="21">
        <f>K87</f>
        <v>0</v>
      </c>
      <c r="L100" s="21">
        <f>L87</f>
        <v>0</v>
      </c>
      <c r="M100" s="20"/>
    </row>
    <row r="101" spans="1:13" ht="30" customHeight="1">
      <c r="A101" s="194" t="s">
        <v>112</v>
      </c>
      <c r="B101" s="195"/>
      <c r="C101" s="195"/>
      <c r="D101" s="195"/>
      <c r="E101" s="195"/>
      <c r="F101" s="195"/>
      <c r="G101" s="195"/>
      <c r="H101" s="195"/>
      <c r="I101" s="195"/>
      <c r="J101" s="195"/>
      <c r="K101" s="195"/>
      <c r="L101" s="195"/>
      <c r="M101" s="196"/>
    </row>
    <row r="102" spans="1:13" ht="219" customHeight="1">
      <c r="A102" s="179" t="s">
        <v>115</v>
      </c>
      <c r="B102" s="90" t="s">
        <v>114</v>
      </c>
      <c r="C102" s="133" t="s">
        <v>75</v>
      </c>
      <c r="D102" s="134" t="s">
        <v>92</v>
      </c>
      <c r="E102" s="89">
        <f>E103+E104</f>
        <v>6534.5</v>
      </c>
      <c r="F102" s="89"/>
      <c r="G102" s="89">
        <f>G103+G104</f>
        <v>6534.5</v>
      </c>
      <c r="H102" s="89"/>
      <c r="I102" s="89">
        <f>K102</f>
        <v>997.6999999999999</v>
      </c>
      <c r="J102" s="89"/>
      <c r="K102" s="89">
        <f>K103+K104</f>
        <v>997.6999999999999</v>
      </c>
      <c r="L102" s="89"/>
      <c r="M102" s="102" t="s">
        <v>203</v>
      </c>
    </row>
    <row r="103" spans="1:13" ht="34.5" customHeight="1">
      <c r="A103" s="179"/>
      <c r="B103" s="78" t="s">
        <v>54</v>
      </c>
      <c r="C103" s="79"/>
      <c r="D103" s="80"/>
      <c r="E103" s="81">
        <f aca="true" t="shared" si="7" ref="E103:E114">G103</f>
        <v>1101</v>
      </c>
      <c r="F103" s="81"/>
      <c r="G103" s="81">
        <v>1101</v>
      </c>
      <c r="H103" s="81"/>
      <c r="I103" s="151">
        <f>K103</f>
        <v>63.3</v>
      </c>
      <c r="J103" s="81"/>
      <c r="K103" s="151">
        <v>63.3</v>
      </c>
      <c r="L103" s="81"/>
      <c r="M103" s="152" t="s">
        <v>166</v>
      </c>
    </row>
    <row r="104" spans="1:13" ht="29.25" customHeight="1">
      <c r="A104" s="179"/>
      <c r="B104" s="76" t="s">
        <v>51</v>
      </c>
      <c r="C104" s="82"/>
      <c r="D104" s="83"/>
      <c r="E104" s="75">
        <f t="shared" si="7"/>
        <v>5433.5</v>
      </c>
      <c r="F104" s="75"/>
      <c r="G104" s="75">
        <f>G105+G106+G107+G108+G109+G110+G111+G112+G113+G114</f>
        <v>5433.5</v>
      </c>
      <c r="H104" s="75"/>
      <c r="I104" s="75">
        <f>K104</f>
        <v>934.4</v>
      </c>
      <c r="J104" s="75"/>
      <c r="K104" s="75">
        <f>K105+K106+K107+K108+K109+K110+K111+K112+K113+K114</f>
        <v>934.4</v>
      </c>
      <c r="L104" s="75"/>
      <c r="M104" s="82" t="s">
        <v>169</v>
      </c>
    </row>
    <row r="105" spans="1:13" ht="22.5" customHeight="1">
      <c r="A105" s="179"/>
      <c r="B105" s="90" t="s">
        <v>33</v>
      </c>
      <c r="C105" s="92"/>
      <c r="D105" s="103"/>
      <c r="E105" s="91">
        <f t="shared" si="7"/>
        <v>0</v>
      </c>
      <c r="F105" s="91"/>
      <c r="G105" s="91">
        <v>0</v>
      </c>
      <c r="H105" s="91"/>
      <c r="I105" s="91">
        <v>0</v>
      </c>
      <c r="J105" s="91"/>
      <c r="K105" s="91">
        <v>0</v>
      </c>
      <c r="L105" s="91"/>
      <c r="M105" s="92"/>
    </row>
    <row r="106" spans="1:13" ht="25.5" customHeight="1">
      <c r="A106" s="179"/>
      <c r="B106" s="90" t="s">
        <v>34</v>
      </c>
      <c r="C106" s="92"/>
      <c r="D106" s="103"/>
      <c r="E106" s="91">
        <f t="shared" si="7"/>
        <v>725.8</v>
      </c>
      <c r="F106" s="91"/>
      <c r="G106" s="91">
        <v>725.8</v>
      </c>
      <c r="H106" s="91"/>
      <c r="I106" s="91">
        <f aca="true" t="shared" si="8" ref="I106:I115">K106</f>
        <v>161.4</v>
      </c>
      <c r="J106" s="91"/>
      <c r="K106" s="91">
        <v>161.4</v>
      </c>
      <c r="L106" s="91"/>
      <c r="M106" s="92" t="s">
        <v>146</v>
      </c>
    </row>
    <row r="107" spans="1:13" ht="26.25" customHeight="1">
      <c r="A107" s="179"/>
      <c r="B107" s="90" t="s">
        <v>35</v>
      </c>
      <c r="C107" s="92"/>
      <c r="D107" s="103"/>
      <c r="E107" s="91">
        <f t="shared" si="7"/>
        <v>770.3</v>
      </c>
      <c r="F107" s="91"/>
      <c r="G107" s="91">
        <v>770.3</v>
      </c>
      <c r="H107" s="91"/>
      <c r="I107" s="91">
        <f t="shared" si="8"/>
        <v>170.9</v>
      </c>
      <c r="J107" s="91"/>
      <c r="K107" s="91">
        <v>170.9</v>
      </c>
      <c r="L107" s="91"/>
      <c r="M107" s="102" t="s">
        <v>135</v>
      </c>
    </row>
    <row r="108" spans="1:13" ht="27.75" customHeight="1">
      <c r="A108" s="179"/>
      <c r="B108" s="90" t="s">
        <v>36</v>
      </c>
      <c r="C108" s="92"/>
      <c r="D108" s="103"/>
      <c r="E108" s="91">
        <f t="shared" si="7"/>
        <v>913.9</v>
      </c>
      <c r="F108" s="91"/>
      <c r="G108" s="91">
        <v>913.9</v>
      </c>
      <c r="H108" s="91"/>
      <c r="I108" s="91">
        <f t="shared" si="8"/>
        <v>112.8</v>
      </c>
      <c r="J108" s="91"/>
      <c r="K108" s="91">
        <v>112.8</v>
      </c>
      <c r="L108" s="91"/>
      <c r="M108" s="102" t="s">
        <v>155</v>
      </c>
    </row>
    <row r="109" spans="1:13" ht="27.75" customHeight="1">
      <c r="A109" s="179"/>
      <c r="B109" s="90" t="s">
        <v>37</v>
      </c>
      <c r="C109" s="92"/>
      <c r="D109" s="103"/>
      <c r="E109" s="91">
        <f t="shared" si="7"/>
        <v>755.6</v>
      </c>
      <c r="F109" s="91"/>
      <c r="G109" s="91">
        <v>755.6</v>
      </c>
      <c r="H109" s="91"/>
      <c r="I109" s="91">
        <f t="shared" si="8"/>
        <v>100.6</v>
      </c>
      <c r="J109" s="91"/>
      <c r="K109" s="91">
        <v>100.6</v>
      </c>
      <c r="L109" s="91"/>
      <c r="M109" s="102" t="s">
        <v>140</v>
      </c>
    </row>
    <row r="110" spans="1:13" ht="26.25" customHeight="1">
      <c r="A110" s="179"/>
      <c r="B110" s="90" t="s">
        <v>38</v>
      </c>
      <c r="C110" s="102"/>
      <c r="D110" s="134"/>
      <c r="E110" s="89">
        <f t="shared" si="7"/>
        <v>285</v>
      </c>
      <c r="F110" s="89"/>
      <c r="G110" s="89">
        <v>285</v>
      </c>
      <c r="H110" s="89"/>
      <c r="I110" s="89">
        <f t="shared" si="8"/>
        <v>27.8</v>
      </c>
      <c r="J110" s="89"/>
      <c r="K110" s="89">
        <v>27.8</v>
      </c>
      <c r="L110" s="89"/>
      <c r="M110" s="102" t="s">
        <v>138</v>
      </c>
    </row>
    <row r="111" spans="1:13" ht="29.25" customHeight="1">
      <c r="A111" s="179"/>
      <c r="B111" s="90" t="s">
        <v>39</v>
      </c>
      <c r="C111" s="92"/>
      <c r="D111" s="103"/>
      <c r="E111" s="91">
        <f t="shared" si="7"/>
        <v>250</v>
      </c>
      <c r="F111" s="91"/>
      <c r="G111" s="91">
        <v>250</v>
      </c>
      <c r="H111" s="91"/>
      <c r="I111" s="91">
        <f t="shared" si="8"/>
        <v>41.3</v>
      </c>
      <c r="J111" s="91"/>
      <c r="K111" s="91">
        <v>41.3</v>
      </c>
      <c r="L111" s="91"/>
      <c r="M111" s="102" t="s">
        <v>143</v>
      </c>
    </row>
    <row r="112" spans="1:13" ht="27" customHeight="1">
      <c r="A112" s="179"/>
      <c r="B112" s="90" t="s">
        <v>40</v>
      </c>
      <c r="C112" s="92"/>
      <c r="D112" s="103"/>
      <c r="E112" s="91">
        <f t="shared" si="7"/>
        <v>1055.2</v>
      </c>
      <c r="F112" s="91"/>
      <c r="G112" s="91">
        <v>1055.2</v>
      </c>
      <c r="H112" s="91"/>
      <c r="I112" s="91">
        <f t="shared" si="8"/>
        <v>239.4</v>
      </c>
      <c r="J112" s="91"/>
      <c r="K112" s="91">
        <v>239.4</v>
      </c>
      <c r="L112" s="91"/>
      <c r="M112" s="102" t="s">
        <v>159</v>
      </c>
    </row>
    <row r="113" spans="1:13" ht="27" customHeight="1">
      <c r="A113" s="179"/>
      <c r="B113" s="90" t="s">
        <v>2</v>
      </c>
      <c r="C113" s="92"/>
      <c r="D113" s="103"/>
      <c r="E113" s="91">
        <f t="shared" si="7"/>
        <v>452.3</v>
      </c>
      <c r="F113" s="91"/>
      <c r="G113" s="91">
        <v>452.3</v>
      </c>
      <c r="H113" s="91"/>
      <c r="I113" s="91">
        <f t="shared" si="8"/>
        <v>53.5</v>
      </c>
      <c r="J113" s="91"/>
      <c r="K113" s="91">
        <v>53.5</v>
      </c>
      <c r="L113" s="91"/>
      <c r="M113" s="92" t="s">
        <v>163</v>
      </c>
    </row>
    <row r="114" spans="1:13" ht="26.25" customHeight="1">
      <c r="A114" s="179"/>
      <c r="B114" s="90" t="s">
        <v>41</v>
      </c>
      <c r="C114" s="92"/>
      <c r="D114" s="103"/>
      <c r="E114" s="91">
        <f t="shared" si="7"/>
        <v>225.4</v>
      </c>
      <c r="F114" s="91"/>
      <c r="G114" s="91">
        <v>225.4</v>
      </c>
      <c r="H114" s="91"/>
      <c r="I114" s="91">
        <f t="shared" si="8"/>
        <v>26.7</v>
      </c>
      <c r="J114" s="91"/>
      <c r="K114" s="91">
        <v>26.7</v>
      </c>
      <c r="L114" s="91"/>
      <c r="M114" s="92" t="s">
        <v>139</v>
      </c>
    </row>
    <row r="115" spans="1:13" ht="214.5" customHeight="1">
      <c r="A115" s="37" t="s">
        <v>116</v>
      </c>
      <c r="B115" s="90" t="s">
        <v>117</v>
      </c>
      <c r="C115" s="99" t="s">
        <v>15</v>
      </c>
      <c r="D115" s="103" t="s">
        <v>92</v>
      </c>
      <c r="E115" s="91">
        <f>G115</f>
        <v>695</v>
      </c>
      <c r="F115" s="91"/>
      <c r="G115" s="91">
        <v>695</v>
      </c>
      <c r="H115" s="91"/>
      <c r="I115" s="91">
        <f t="shared" si="8"/>
        <v>0</v>
      </c>
      <c r="J115" s="91"/>
      <c r="K115" s="91">
        <v>0</v>
      </c>
      <c r="L115" s="91"/>
      <c r="M115" s="92" t="s">
        <v>179</v>
      </c>
    </row>
    <row r="116" spans="1:13" ht="22.5" customHeight="1">
      <c r="A116" s="30"/>
      <c r="B116" s="12" t="s">
        <v>118</v>
      </c>
      <c r="C116" s="20"/>
      <c r="D116" s="21"/>
      <c r="E116" s="21">
        <f>E103+E104+E115</f>
        <v>7229.5</v>
      </c>
      <c r="F116" s="21"/>
      <c r="G116" s="21">
        <f>G103+G104+G115</f>
        <v>7229.5</v>
      </c>
      <c r="H116" s="21"/>
      <c r="I116" s="21">
        <f>I103+I104+I115</f>
        <v>997.6999999999999</v>
      </c>
      <c r="J116" s="21"/>
      <c r="K116" s="21">
        <f>K103+K104+K115</f>
        <v>997.6999999999999</v>
      </c>
      <c r="L116" s="21"/>
      <c r="M116" s="20"/>
    </row>
    <row r="117" spans="1:13" ht="24.75" customHeight="1">
      <c r="A117" s="194" t="s">
        <v>119</v>
      </c>
      <c r="B117" s="195"/>
      <c r="C117" s="195"/>
      <c r="D117" s="195"/>
      <c r="E117" s="195"/>
      <c r="F117" s="195"/>
      <c r="G117" s="195"/>
      <c r="H117" s="195"/>
      <c r="I117" s="195"/>
      <c r="J117" s="195"/>
      <c r="K117" s="195"/>
      <c r="L117" s="195"/>
      <c r="M117" s="196"/>
    </row>
    <row r="118" spans="1:13" ht="195" customHeight="1">
      <c r="A118" s="104" t="s">
        <v>86</v>
      </c>
      <c r="B118" s="90" t="s">
        <v>121</v>
      </c>
      <c r="C118" s="102" t="s">
        <v>15</v>
      </c>
      <c r="D118" s="134" t="s">
        <v>92</v>
      </c>
      <c r="E118" s="89">
        <f>G118</f>
        <v>1785384.9</v>
      </c>
      <c r="F118" s="89"/>
      <c r="G118" s="89">
        <v>1785384.9</v>
      </c>
      <c r="H118" s="89"/>
      <c r="I118" s="89">
        <f>K118</f>
        <v>359033.3</v>
      </c>
      <c r="J118" s="89"/>
      <c r="K118" s="89">
        <v>359033.3</v>
      </c>
      <c r="L118" s="89"/>
      <c r="M118" s="153" t="s">
        <v>186</v>
      </c>
    </row>
    <row r="119" spans="1:13" ht="164.25" customHeight="1">
      <c r="A119" s="105" t="s">
        <v>87</v>
      </c>
      <c r="B119" s="93" t="s">
        <v>122</v>
      </c>
      <c r="C119" s="102" t="s">
        <v>15</v>
      </c>
      <c r="D119" s="134" t="s">
        <v>92</v>
      </c>
      <c r="E119" s="91">
        <f>G119</f>
        <v>7610.4</v>
      </c>
      <c r="F119" s="91"/>
      <c r="G119" s="91">
        <v>7610.4</v>
      </c>
      <c r="H119" s="91"/>
      <c r="I119" s="91">
        <f>K119</f>
        <v>1177.8</v>
      </c>
      <c r="J119" s="91"/>
      <c r="K119" s="91">
        <v>1177.8</v>
      </c>
      <c r="L119" s="91"/>
      <c r="M119" s="135" t="s">
        <v>153</v>
      </c>
    </row>
    <row r="120" spans="1:13" ht="21" customHeight="1">
      <c r="A120" s="106"/>
      <c r="B120" s="107" t="s">
        <v>120</v>
      </c>
      <c r="C120" s="108"/>
      <c r="D120" s="109"/>
      <c r="E120" s="109">
        <f>G120</f>
        <v>1792995.2999999998</v>
      </c>
      <c r="F120" s="109"/>
      <c r="G120" s="109">
        <f>G118+G119</f>
        <v>1792995.2999999998</v>
      </c>
      <c r="H120" s="109"/>
      <c r="I120" s="109">
        <f>K120</f>
        <v>360211.1</v>
      </c>
      <c r="J120" s="109"/>
      <c r="K120" s="109">
        <f>K118+K119</f>
        <v>360211.1</v>
      </c>
      <c r="L120" s="109"/>
      <c r="M120" s="108"/>
    </row>
    <row r="121" spans="1:13" ht="40.5" customHeight="1">
      <c r="A121" s="113"/>
      <c r="B121" s="183" t="s">
        <v>123</v>
      </c>
      <c r="C121" s="183"/>
      <c r="D121" s="183"/>
      <c r="E121" s="183"/>
      <c r="F121" s="183"/>
      <c r="G121" s="183"/>
      <c r="H121" s="183"/>
      <c r="I121" s="183"/>
      <c r="J121" s="183"/>
      <c r="K121" s="183"/>
      <c r="L121" s="183"/>
      <c r="M121" s="184"/>
    </row>
    <row r="122" spans="1:13" ht="54" customHeight="1">
      <c r="A122" s="113"/>
      <c r="B122" s="88" t="s">
        <v>83</v>
      </c>
      <c r="C122" s="102" t="s">
        <v>16</v>
      </c>
      <c r="D122" s="89" t="s">
        <v>92</v>
      </c>
      <c r="E122" s="89">
        <f>G122</f>
        <v>6264.3</v>
      </c>
      <c r="F122" s="89"/>
      <c r="G122" s="89">
        <v>6264.3</v>
      </c>
      <c r="H122" s="89"/>
      <c r="I122" s="89">
        <f>K122</f>
        <v>79</v>
      </c>
      <c r="J122" s="89"/>
      <c r="K122" s="89">
        <v>79</v>
      </c>
      <c r="L122" s="89"/>
      <c r="M122" s="102" t="s">
        <v>150</v>
      </c>
    </row>
    <row r="123" spans="1:13" ht="54" customHeight="1">
      <c r="A123" s="112"/>
      <c r="B123" s="114" t="s">
        <v>71</v>
      </c>
      <c r="C123" s="115"/>
      <c r="D123" s="116"/>
      <c r="E123" s="116">
        <f>G123</f>
        <v>6264.3</v>
      </c>
      <c r="F123" s="116"/>
      <c r="G123" s="116">
        <f>G122</f>
        <v>6264.3</v>
      </c>
      <c r="H123" s="116"/>
      <c r="I123" s="116">
        <f>K123</f>
        <v>79</v>
      </c>
      <c r="J123" s="116"/>
      <c r="K123" s="116">
        <f>K122</f>
        <v>79</v>
      </c>
      <c r="L123" s="116"/>
      <c r="M123" s="115"/>
    </row>
    <row r="124" spans="1:13" ht="40.5" customHeight="1">
      <c r="A124" s="171" t="s">
        <v>124</v>
      </c>
      <c r="B124" s="172"/>
      <c r="C124" s="172"/>
      <c r="D124" s="172"/>
      <c r="E124" s="172"/>
      <c r="F124" s="172"/>
      <c r="G124" s="172"/>
      <c r="H124" s="172"/>
      <c r="I124" s="172"/>
      <c r="J124" s="172"/>
      <c r="K124" s="172"/>
      <c r="L124" s="172"/>
      <c r="M124" s="173"/>
    </row>
    <row r="125" spans="1:13" ht="71.25" customHeight="1">
      <c r="A125" s="105"/>
      <c r="B125" s="93" t="s">
        <v>70</v>
      </c>
      <c r="C125" s="92" t="s">
        <v>126</v>
      </c>
      <c r="D125" s="99" t="s">
        <v>92</v>
      </c>
      <c r="E125" s="91">
        <f>G125</f>
        <v>100</v>
      </c>
      <c r="F125" s="91"/>
      <c r="G125" s="91">
        <v>100</v>
      </c>
      <c r="H125" s="91"/>
      <c r="I125" s="91">
        <f>K125</f>
        <v>0</v>
      </c>
      <c r="J125" s="91"/>
      <c r="K125" s="91">
        <v>0</v>
      </c>
      <c r="L125" s="91"/>
      <c r="M125" s="86" t="s">
        <v>187</v>
      </c>
    </row>
    <row r="126" spans="1:13" ht="51.75" customHeight="1">
      <c r="A126" s="36"/>
      <c r="B126" s="27" t="s">
        <v>125</v>
      </c>
      <c r="C126" s="50"/>
      <c r="D126" s="51"/>
      <c r="E126" s="52">
        <f>E125</f>
        <v>100</v>
      </c>
      <c r="F126" s="52"/>
      <c r="G126" s="52">
        <f>G125</f>
        <v>100</v>
      </c>
      <c r="H126" s="52"/>
      <c r="I126" s="52">
        <f>I125</f>
        <v>0</v>
      </c>
      <c r="J126" s="52"/>
      <c r="K126" s="52">
        <f>K125</f>
        <v>0</v>
      </c>
      <c r="L126" s="52"/>
      <c r="M126" s="53"/>
    </row>
    <row r="127" spans="1:13" ht="39" customHeight="1">
      <c r="A127" s="171" t="s">
        <v>127</v>
      </c>
      <c r="B127" s="172"/>
      <c r="C127" s="172"/>
      <c r="D127" s="172"/>
      <c r="E127" s="172"/>
      <c r="F127" s="172"/>
      <c r="G127" s="172"/>
      <c r="H127" s="172"/>
      <c r="I127" s="172"/>
      <c r="J127" s="172"/>
      <c r="K127" s="172"/>
      <c r="L127" s="172"/>
      <c r="M127" s="173"/>
    </row>
    <row r="128" spans="1:13" ht="66" customHeight="1">
      <c r="A128" s="36"/>
      <c r="B128" s="93" t="s">
        <v>128</v>
      </c>
      <c r="C128" s="92" t="s">
        <v>15</v>
      </c>
      <c r="D128" s="94" t="s">
        <v>92</v>
      </c>
      <c r="E128" s="91">
        <f>G128</f>
        <v>5518.1</v>
      </c>
      <c r="F128" s="91"/>
      <c r="G128" s="91">
        <v>5518.1</v>
      </c>
      <c r="H128" s="91"/>
      <c r="I128" s="91">
        <f>K128</f>
        <v>0</v>
      </c>
      <c r="J128" s="91"/>
      <c r="K128" s="91">
        <v>0</v>
      </c>
      <c r="L128" s="91"/>
      <c r="M128" s="86" t="s">
        <v>181</v>
      </c>
    </row>
    <row r="129" spans="1:13" ht="54" customHeight="1">
      <c r="A129" s="36"/>
      <c r="B129" s="27" t="s">
        <v>129</v>
      </c>
      <c r="C129" s="50"/>
      <c r="D129" s="51"/>
      <c r="E129" s="52">
        <f>E128</f>
        <v>5518.1</v>
      </c>
      <c r="F129" s="52"/>
      <c r="G129" s="52">
        <f>G128</f>
        <v>5518.1</v>
      </c>
      <c r="H129" s="52"/>
      <c r="I129" s="52">
        <f>I128</f>
        <v>0</v>
      </c>
      <c r="J129" s="52"/>
      <c r="K129" s="52">
        <f>K128</f>
        <v>0</v>
      </c>
      <c r="L129" s="52"/>
      <c r="M129" s="53"/>
    </row>
    <row r="130" spans="1:13" ht="40.5" customHeight="1">
      <c r="A130" s="171" t="s">
        <v>130</v>
      </c>
      <c r="B130" s="177"/>
      <c r="C130" s="177"/>
      <c r="D130" s="177"/>
      <c r="E130" s="177"/>
      <c r="F130" s="177"/>
      <c r="G130" s="177"/>
      <c r="H130" s="177"/>
      <c r="I130" s="177"/>
      <c r="J130" s="177"/>
      <c r="K130" s="177"/>
      <c r="L130" s="177"/>
      <c r="M130" s="178"/>
    </row>
    <row r="131" spans="1:13" ht="75.75" customHeight="1">
      <c r="A131" s="36"/>
      <c r="B131" s="86" t="s">
        <v>131</v>
      </c>
      <c r="C131" s="92" t="s">
        <v>15</v>
      </c>
      <c r="D131" s="94">
        <v>2019</v>
      </c>
      <c r="E131" s="91">
        <f>G131</f>
        <v>4.8</v>
      </c>
      <c r="F131" s="91"/>
      <c r="G131" s="91">
        <v>4.8</v>
      </c>
      <c r="H131" s="91"/>
      <c r="I131" s="91">
        <f>K131</f>
        <v>0</v>
      </c>
      <c r="J131" s="91"/>
      <c r="K131" s="91">
        <v>0</v>
      </c>
      <c r="L131" s="91"/>
      <c r="M131" s="86"/>
    </row>
    <row r="132" spans="1:13" ht="54" customHeight="1">
      <c r="A132" s="36"/>
      <c r="B132" s="27" t="s">
        <v>194</v>
      </c>
      <c r="C132" s="50"/>
      <c r="D132" s="51"/>
      <c r="E132" s="52">
        <f>G132</f>
        <v>4.8</v>
      </c>
      <c r="F132" s="52"/>
      <c r="G132" s="52">
        <f>G131</f>
        <v>4.8</v>
      </c>
      <c r="H132" s="52"/>
      <c r="I132" s="52">
        <f>K132</f>
        <v>0</v>
      </c>
      <c r="J132" s="52"/>
      <c r="K132" s="52">
        <f>K131</f>
        <v>0</v>
      </c>
      <c r="L132" s="52"/>
      <c r="M132" s="53"/>
    </row>
    <row r="133" spans="1:13" ht="37.5" customHeight="1">
      <c r="A133" s="28"/>
      <c r="B133" s="31" t="s">
        <v>23</v>
      </c>
      <c r="C133" s="32"/>
      <c r="D133" s="32"/>
      <c r="E133" s="33">
        <f>G133+H133</f>
        <v>3263083.7</v>
      </c>
      <c r="F133" s="33"/>
      <c r="G133" s="33">
        <f>G132+G129+G126+G123+G120+G116+G100+G85+G82+G67+G64+G58+G55+G52</f>
        <v>3262750.5</v>
      </c>
      <c r="H133" s="33">
        <f>H100</f>
        <v>333.2</v>
      </c>
      <c r="I133" s="33">
        <f>K133+L133</f>
        <v>594689.2999999999</v>
      </c>
      <c r="J133" s="33"/>
      <c r="K133" s="33">
        <f>K129+K132+K126+K123+K120+K116+K100+K85+K82+K67+K64+K58+K55+K52</f>
        <v>594689.2999999999</v>
      </c>
      <c r="L133" s="33">
        <f>L100</f>
        <v>0</v>
      </c>
      <c r="M133" s="34"/>
    </row>
    <row r="134" spans="1:13" ht="63" customHeight="1">
      <c r="A134" s="29"/>
      <c r="B134" s="29"/>
      <c r="C134" s="29"/>
      <c r="D134" s="29"/>
      <c r="E134" s="29"/>
      <c r="F134" s="29"/>
      <c r="G134" s="62"/>
      <c r="H134" s="23"/>
      <c r="I134" s="29"/>
      <c r="J134" s="29"/>
      <c r="K134" s="85"/>
      <c r="L134" s="29"/>
      <c r="M134" s="85"/>
    </row>
    <row r="135" spans="1:13" ht="50.25" customHeight="1">
      <c r="A135" s="170" t="s">
        <v>171</v>
      </c>
      <c r="B135" s="170"/>
      <c r="C135" s="170"/>
      <c r="D135" s="170"/>
      <c r="E135" s="170"/>
      <c r="F135" s="170"/>
      <c r="G135" s="170"/>
      <c r="H135" s="170"/>
      <c r="I135" s="170"/>
      <c r="J135" s="170"/>
      <c r="K135" s="170"/>
      <c r="L135" s="170"/>
      <c r="M135" s="170"/>
    </row>
    <row r="136" spans="1:13" ht="12.75">
      <c r="A136" s="63"/>
      <c r="B136" s="63"/>
      <c r="C136" s="63"/>
      <c r="D136" s="63"/>
      <c r="E136" s="63"/>
      <c r="F136" s="63"/>
      <c r="G136" s="63"/>
      <c r="H136" s="63"/>
      <c r="I136" s="63"/>
      <c r="J136" s="63"/>
      <c r="K136" s="63"/>
      <c r="L136" s="63"/>
      <c r="M136" s="63"/>
    </row>
    <row r="137" spans="1:13" ht="45" customHeight="1">
      <c r="A137" s="63"/>
      <c r="B137" s="63"/>
      <c r="C137" s="63"/>
      <c r="D137" s="63"/>
      <c r="E137" s="63"/>
      <c r="F137" s="63"/>
      <c r="G137" s="84"/>
      <c r="H137" s="84"/>
      <c r="I137" s="63"/>
      <c r="J137" s="63"/>
      <c r="K137" s="63"/>
      <c r="L137" s="63"/>
      <c r="M137" s="63"/>
    </row>
    <row r="138" spans="1:13" ht="12.75">
      <c r="A138" s="63"/>
      <c r="B138" s="63"/>
      <c r="C138" s="63"/>
      <c r="D138" s="63"/>
      <c r="E138" s="63"/>
      <c r="F138" s="63"/>
      <c r="G138" s="63"/>
      <c r="H138" s="63"/>
      <c r="I138" s="63"/>
      <c r="J138" s="63"/>
      <c r="K138" s="63"/>
      <c r="L138" s="63"/>
      <c r="M138" s="63"/>
    </row>
    <row r="139" spans="1:13" ht="12.75">
      <c r="A139" s="63"/>
      <c r="B139" s="63"/>
      <c r="C139" s="63"/>
      <c r="D139" s="63"/>
      <c r="E139" s="63"/>
      <c r="F139" s="63"/>
      <c r="G139" s="63"/>
      <c r="H139" s="63"/>
      <c r="I139" s="63"/>
      <c r="J139" s="63"/>
      <c r="K139" s="63"/>
      <c r="L139" s="63"/>
      <c r="M139" s="63"/>
    </row>
    <row r="140" spans="1:13" ht="12.75">
      <c r="A140" s="63"/>
      <c r="B140" s="63"/>
      <c r="C140" s="63"/>
      <c r="D140" s="63"/>
      <c r="E140" s="63"/>
      <c r="F140" s="63"/>
      <c r="G140" s="63"/>
      <c r="H140" s="63"/>
      <c r="I140" s="63"/>
      <c r="J140" s="63"/>
      <c r="K140" s="63"/>
      <c r="L140" s="63"/>
      <c r="M140" s="63"/>
    </row>
    <row r="141" spans="1:13" ht="12.75">
      <c r="A141" s="63"/>
      <c r="B141" s="63"/>
      <c r="C141" s="63"/>
      <c r="D141" s="63"/>
      <c r="E141" s="63"/>
      <c r="F141" s="63"/>
      <c r="G141" s="63"/>
      <c r="H141" s="63"/>
      <c r="I141" s="63"/>
      <c r="J141" s="63"/>
      <c r="K141" s="63"/>
      <c r="L141" s="63"/>
      <c r="M141" s="63"/>
    </row>
    <row r="142" spans="1:13" ht="12.75">
      <c r="A142" s="63"/>
      <c r="B142" s="63"/>
      <c r="C142" s="63"/>
      <c r="D142" s="63"/>
      <c r="E142" s="63"/>
      <c r="F142" s="63"/>
      <c r="G142" s="63"/>
      <c r="H142" s="63"/>
      <c r="I142" s="63"/>
      <c r="J142" s="63"/>
      <c r="K142" s="63"/>
      <c r="L142" s="63"/>
      <c r="M142" s="63"/>
    </row>
    <row r="143" spans="1:13" ht="12.75">
      <c r="A143" s="63"/>
      <c r="B143" s="63"/>
      <c r="C143" s="63"/>
      <c r="D143" s="63"/>
      <c r="E143" s="63"/>
      <c r="F143" s="63"/>
      <c r="G143" s="63"/>
      <c r="H143" s="63"/>
      <c r="I143" s="63"/>
      <c r="J143" s="63"/>
      <c r="K143" s="63"/>
      <c r="L143" s="63"/>
      <c r="M143" s="63"/>
    </row>
    <row r="144" spans="1:13" ht="12.75">
      <c r="A144" s="63"/>
      <c r="B144" s="63"/>
      <c r="C144" s="63"/>
      <c r="D144" s="63"/>
      <c r="E144" s="63"/>
      <c r="F144" s="63"/>
      <c r="G144" s="63"/>
      <c r="H144" s="63"/>
      <c r="I144" s="63"/>
      <c r="J144" s="63"/>
      <c r="K144" s="63"/>
      <c r="L144" s="63"/>
      <c r="M144" s="63"/>
    </row>
    <row r="145" spans="1:13" ht="12.75">
      <c r="A145" s="63"/>
      <c r="B145" s="63"/>
      <c r="C145" s="63"/>
      <c r="D145" s="63"/>
      <c r="E145" s="63"/>
      <c r="F145" s="63"/>
      <c r="G145" s="63"/>
      <c r="H145" s="63"/>
      <c r="I145" s="63"/>
      <c r="J145" s="63"/>
      <c r="K145" s="63"/>
      <c r="L145" s="63"/>
      <c r="M145" s="63"/>
    </row>
    <row r="146" spans="1:13" ht="12.75">
      <c r="A146" s="63"/>
      <c r="B146" s="63"/>
      <c r="C146" s="63"/>
      <c r="D146" s="63"/>
      <c r="E146" s="63"/>
      <c r="F146" s="63"/>
      <c r="G146" s="63"/>
      <c r="H146" s="63"/>
      <c r="I146" s="63"/>
      <c r="J146" s="63"/>
      <c r="K146" s="63"/>
      <c r="L146" s="63"/>
      <c r="M146" s="63"/>
    </row>
    <row r="147" spans="1:13" ht="12.75">
      <c r="A147" s="63"/>
      <c r="B147" s="63"/>
      <c r="C147" s="63"/>
      <c r="D147" s="63"/>
      <c r="E147" s="63"/>
      <c r="F147" s="63"/>
      <c r="G147" s="63"/>
      <c r="H147" s="63"/>
      <c r="I147" s="63"/>
      <c r="J147" s="63"/>
      <c r="K147" s="63"/>
      <c r="L147" s="63"/>
      <c r="M147" s="63"/>
    </row>
    <row r="148" spans="1:13" ht="12.75">
      <c r="A148" s="63"/>
      <c r="B148" s="63"/>
      <c r="C148" s="63"/>
      <c r="D148" s="63"/>
      <c r="E148" s="63"/>
      <c r="F148" s="63"/>
      <c r="G148" s="63"/>
      <c r="H148" s="63"/>
      <c r="I148" s="63"/>
      <c r="J148" s="63"/>
      <c r="K148" s="63"/>
      <c r="L148" s="63"/>
      <c r="M148" s="63"/>
    </row>
    <row r="149" spans="1:13" ht="12.75">
      <c r="A149" s="63"/>
      <c r="B149" s="63"/>
      <c r="C149" s="63"/>
      <c r="D149" s="63"/>
      <c r="E149" s="63"/>
      <c r="F149" s="63"/>
      <c r="G149" s="63"/>
      <c r="H149" s="63"/>
      <c r="I149" s="63"/>
      <c r="J149" s="63"/>
      <c r="K149" s="63"/>
      <c r="L149" s="63"/>
      <c r="M149" s="63"/>
    </row>
    <row r="150" spans="1:13" ht="12.75">
      <c r="A150" s="63"/>
      <c r="B150" s="63"/>
      <c r="C150" s="63"/>
      <c r="D150" s="63"/>
      <c r="E150" s="63"/>
      <c r="F150" s="63"/>
      <c r="G150" s="63"/>
      <c r="H150" s="63"/>
      <c r="I150" s="63"/>
      <c r="J150" s="63"/>
      <c r="K150" s="63"/>
      <c r="L150" s="63"/>
      <c r="M150" s="63"/>
    </row>
    <row r="151" spans="1:13" ht="12.75">
      <c r="A151" s="63"/>
      <c r="B151" s="63"/>
      <c r="C151" s="63"/>
      <c r="D151" s="63"/>
      <c r="E151" s="63"/>
      <c r="F151" s="63"/>
      <c r="G151" s="63"/>
      <c r="H151" s="63"/>
      <c r="I151" s="63"/>
      <c r="J151" s="63"/>
      <c r="K151" s="63"/>
      <c r="L151" s="63"/>
      <c r="M151" s="63"/>
    </row>
    <row r="152" spans="1:13" ht="12.75">
      <c r="A152" s="63"/>
      <c r="B152" s="63"/>
      <c r="C152" s="63"/>
      <c r="D152" s="63"/>
      <c r="E152" s="63"/>
      <c r="F152" s="63"/>
      <c r="G152" s="63"/>
      <c r="H152" s="63"/>
      <c r="I152" s="63"/>
      <c r="J152" s="63"/>
      <c r="K152" s="63"/>
      <c r="L152" s="63"/>
      <c r="M152" s="63"/>
    </row>
    <row r="153" spans="1:13" ht="12.75">
      <c r="A153" s="63"/>
      <c r="B153" s="63"/>
      <c r="C153" s="63"/>
      <c r="D153" s="63"/>
      <c r="E153" s="63"/>
      <c r="F153" s="63"/>
      <c r="G153" s="63"/>
      <c r="H153" s="63"/>
      <c r="I153" s="63"/>
      <c r="J153" s="63"/>
      <c r="K153" s="63"/>
      <c r="L153" s="63"/>
      <c r="M153" s="63"/>
    </row>
    <row r="154" spans="1:13" ht="12.75">
      <c r="A154" s="63"/>
      <c r="B154" s="63"/>
      <c r="C154" s="63"/>
      <c r="D154" s="63"/>
      <c r="E154" s="63"/>
      <c r="F154" s="63"/>
      <c r="G154" s="63"/>
      <c r="H154" s="63"/>
      <c r="I154" s="63"/>
      <c r="J154" s="63"/>
      <c r="K154" s="63"/>
      <c r="L154" s="63"/>
      <c r="M154" s="63"/>
    </row>
    <row r="155" spans="1:13" ht="12.75">
      <c r="A155" s="63"/>
      <c r="B155" s="63"/>
      <c r="C155" s="63"/>
      <c r="D155" s="63"/>
      <c r="E155" s="63"/>
      <c r="F155" s="63"/>
      <c r="G155" s="63"/>
      <c r="H155" s="63"/>
      <c r="I155" s="63"/>
      <c r="J155" s="63"/>
      <c r="K155" s="63"/>
      <c r="L155" s="63"/>
      <c r="M155" s="63"/>
    </row>
    <row r="156" spans="1:13" ht="12.75">
      <c r="A156" s="63"/>
      <c r="B156" s="63"/>
      <c r="C156" s="63"/>
      <c r="D156" s="63"/>
      <c r="E156" s="63"/>
      <c r="F156" s="63"/>
      <c r="G156" s="63"/>
      <c r="H156" s="63"/>
      <c r="I156" s="63"/>
      <c r="J156" s="63"/>
      <c r="K156" s="63"/>
      <c r="L156" s="63"/>
      <c r="M156" s="63"/>
    </row>
    <row r="157" spans="1:13" ht="12.75">
      <c r="A157" s="63"/>
      <c r="B157" s="63"/>
      <c r="C157" s="63"/>
      <c r="D157" s="63"/>
      <c r="E157" s="63"/>
      <c r="F157" s="63"/>
      <c r="G157" s="63"/>
      <c r="H157" s="63"/>
      <c r="I157" s="63"/>
      <c r="J157" s="63"/>
      <c r="K157" s="63"/>
      <c r="L157" s="63"/>
      <c r="M157" s="63"/>
    </row>
    <row r="158" spans="1:13" ht="12.75">
      <c r="A158" s="63"/>
      <c r="B158" s="63"/>
      <c r="C158" s="63"/>
      <c r="D158" s="63"/>
      <c r="E158" s="63"/>
      <c r="F158" s="63"/>
      <c r="G158" s="63"/>
      <c r="H158" s="63"/>
      <c r="I158" s="63"/>
      <c r="J158" s="63"/>
      <c r="K158" s="63"/>
      <c r="L158" s="63"/>
      <c r="M158" s="63"/>
    </row>
    <row r="159" spans="1:13" ht="12.75">
      <c r="A159" s="63"/>
      <c r="B159" s="63"/>
      <c r="C159" s="63"/>
      <c r="D159" s="63"/>
      <c r="E159" s="63"/>
      <c r="F159" s="63"/>
      <c r="G159" s="63"/>
      <c r="H159" s="63"/>
      <c r="I159" s="63"/>
      <c r="J159" s="63"/>
      <c r="K159" s="63"/>
      <c r="L159" s="63"/>
      <c r="M159" s="63"/>
    </row>
    <row r="160" spans="1:13" ht="12.75">
      <c r="A160" s="63"/>
      <c r="B160" s="63"/>
      <c r="C160" s="63"/>
      <c r="D160" s="63"/>
      <c r="E160" s="63"/>
      <c r="F160" s="63"/>
      <c r="G160" s="63"/>
      <c r="H160" s="63"/>
      <c r="I160" s="63"/>
      <c r="J160" s="63"/>
      <c r="K160" s="63"/>
      <c r="L160" s="63"/>
      <c r="M160" s="63"/>
    </row>
    <row r="161" spans="1:13" ht="12.75">
      <c r="A161" s="63"/>
      <c r="B161" s="63"/>
      <c r="C161" s="63"/>
      <c r="D161" s="63"/>
      <c r="E161" s="63"/>
      <c r="F161" s="63"/>
      <c r="G161" s="63"/>
      <c r="H161" s="63"/>
      <c r="I161" s="63"/>
      <c r="J161" s="63"/>
      <c r="K161" s="63"/>
      <c r="L161" s="63"/>
      <c r="M161" s="63"/>
    </row>
    <row r="162" spans="1:13" ht="12.75">
      <c r="A162" s="63"/>
      <c r="B162" s="63"/>
      <c r="C162" s="63"/>
      <c r="D162" s="63"/>
      <c r="E162" s="63"/>
      <c r="F162" s="63"/>
      <c r="G162" s="63"/>
      <c r="H162" s="63"/>
      <c r="I162" s="63"/>
      <c r="J162" s="63"/>
      <c r="K162" s="63"/>
      <c r="L162" s="63"/>
      <c r="M162" s="63"/>
    </row>
    <row r="163" spans="1:13" ht="12.75">
      <c r="A163" s="63"/>
      <c r="B163" s="63"/>
      <c r="C163" s="63"/>
      <c r="D163" s="63"/>
      <c r="E163" s="63"/>
      <c r="F163" s="63"/>
      <c r="G163" s="63"/>
      <c r="H163" s="63"/>
      <c r="I163" s="63"/>
      <c r="J163" s="63"/>
      <c r="K163" s="63"/>
      <c r="L163" s="63"/>
      <c r="M163" s="63"/>
    </row>
    <row r="164" spans="1:13" ht="12.75">
      <c r="A164" s="63"/>
      <c r="B164" s="63"/>
      <c r="C164" s="63"/>
      <c r="D164" s="63"/>
      <c r="E164" s="63"/>
      <c r="F164" s="63"/>
      <c r="G164" s="63"/>
      <c r="H164" s="63"/>
      <c r="I164" s="63"/>
      <c r="J164" s="63"/>
      <c r="K164" s="63"/>
      <c r="L164" s="63"/>
      <c r="M164" s="63"/>
    </row>
    <row r="165" spans="1:13" ht="12.75">
      <c r="A165" s="63"/>
      <c r="B165" s="63"/>
      <c r="C165" s="63"/>
      <c r="D165" s="63"/>
      <c r="E165" s="63"/>
      <c r="F165" s="63"/>
      <c r="G165" s="63"/>
      <c r="H165" s="63"/>
      <c r="I165" s="63"/>
      <c r="J165" s="63"/>
      <c r="K165" s="63"/>
      <c r="L165" s="63"/>
      <c r="M165" s="63"/>
    </row>
    <row r="166" spans="1:13" ht="12.75">
      <c r="A166" s="63"/>
      <c r="B166" s="63"/>
      <c r="C166" s="63"/>
      <c r="D166" s="63"/>
      <c r="E166" s="63"/>
      <c r="F166" s="63"/>
      <c r="G166" s="63"/>
      <c r="H166" s="63"/>
      <c r="I166" s="63"/>
      <c r="J166" s="63"/>
      <c r="K166" s="63"/>
      <c r="L166" s="63"/>
      <c r="M166" s="63"/>
    </row>
    <row r="167" spans="1:13" ht="12.75">
      <c r="A167" s="63"/>
      <c r="B167" s="63"/>
      <c r="C167" s="63"/>
      <c r="D167" s="63"/>
      <c r="E167" s="63"/>
      <c r="F167" s="63"/>
      <c r="G167" s="63"/>
      <c r="H167" s="63"/>
      <c r="I167" s="63"/>
      <c r="J167" s="63"/>
      <c r="K167" s="63"/>
      <c r="L167" s="63"/>
      <c r="M167" s="63"/>
    </row>
    <row r="168" spans="1:13" ht="12.75">
      <c r="A168" s="63"/>
      <c r="B168" s="63"/>
      <c r="C168" s="63"/>
      <c r="D168" s="63"/>
      <c r="E168" s="63"/>
      <c r="F168" s="63"/>
      <c r="G168" s="63"/>
      <c r="H168" s="63"/>
      <c r="I168" s="63"/>
      <c r="J168" s="63"/>
      <c r="K168" s="63"/>
      <c r="L168" s="63"/>
      <c r="M168" s="63"/>
    </row>
    <row r="169" spans="1:13" ht="12.75">
      <c r="A169" s="63"/>
      <c r="B169" s="63"/>
      <c r="C169" s="63"/>
      <c r="D169" s="63"/>
      <c r="E169" s="63"/>
      <c r="F169" s="63"/>
      <c r="G169" s="63"/>
      <c r="H169" s="63"/>
      <c r="I169" s="63"/>
      <c r="J169" s="63"/>
      <c r="K169" s="63"/>
      <c r="L169" s="63"/>
      <c r="M169" s="63"/>
    </row>
    <row r="170" spans="1:13" ht="12.75">
      <c r="A170" s="63"/>
      <c r="B170" s="63"/>
      <c r="C170" s="63"/>
      <c r="D170" s="63"/>
      <c r="E170" s="63"/>
      <c r="F170" s="63"/>
      <c r="G170" s="63"/>
      <c r="H170" s="63"/>
      <c r="I170" s="63"/>
      <c r="J170" s="63"/>
      <c r="K170" s="63"/>
      <c r="L170" s="63"/>
      <c r="M170" s="63"/>
    </row>
    <row r="171" spans="1:13" ht="12.75">
      <c r="A171" s="63"/>
      <c r="B171" s="63"/>
      <c r="C171" s="63"/>
      <c r="D171" s="63"/>
      <c r="E171" s="63"/>
      <c r="F171" s="63"/>
      <c r="G171" s="63"/>
      <c r="H171" s="63"/>
      <c r="I171" s="63"/>
      <c r="J171" s="63"/>
      <c r="K171" s="63"/>
      <c r="L171" s="63"/>
      <c r="M171" s="63"/>
    </row>
    <row r="172" spans="1:13" ht="12.75">
      <c r="A172" s="63"/>
      <c r="B172" s="63"/>
      <c r="C172" s="63"/>
      <c r="D172" s="63"/>
      <c r="E172" s="63"/>
      <c r="F172" s="63"/>
      <c r="G172" s="63"/>
      <c r="H172" s="63"/>
      <c r="I172" s="63"/>
      <c r="J172" s="63"/>
      <c r="K172" s="63"/>
      <c r="L172" s="63"/>
      <c r="M172" s="63"/>
    </row>
    <row r="173" spans="1:13" ht="12.75">
      <c r="A173" s="63"/>
      <c r="B173" s="63"/>
      <c r="C173" s="63"/>
      <c r="D173" s="63"/>
      <c r="E173" s="63"/>
      <c r="F173" s="63"/>
      <c r="G173" s="63"/>
      <c r="H173" s="63"/>
      <c r="I173" s="63"/>
      <c r="J173" s="63"/>
      <c r="K173" s="63"/>
      <c r="L173" s="63"/>
      <c r="M173" s="63"/>
    </row>
  </sheetData>
  <sheetProtection/>
  <mergeCells count="42">
    <mergeCell ref="J14:L14"/>
    <mergeCell ref="A53:M53"/>
    <mergeCell ref="I14:I15"/>
    <mergeCell ref="A4:E4"/>
    <mergeCell ref="F14:H14"/>
    <mergeCell ref="A68:M68"/>
    <mergeCell ref="B9:M9"/>
    <mergeCell ref="A59:M59"/>
    <mergeCell ref="A13:A15"/>
    <mergeCell ref="A17:M17"/>
    <mergeCell ref="B13:B15"/>
    <mergeCell ref="D13:D15"/>
    <mergeCell ref="A23:A26"/>
    <mergeCell ref="A16:M16"/>
    <mergeCell ref="A28:A40"/>
    <mergeCell ref="A56:M56"/>
    <mergeCell ref="A1:M1"/>
    <mergeCell ref="B3:M3"/>
    <mergeCell ref="B6:M6"/>
    <mergeCell ref="M13:M15"/>
    <mergeCell ref="E13:H13"/>
    <mergeCell ref="A10:G10"/>
    <mergeCell ref="B121:M121"/>
    <mergeCell ref="A127:M127"/>
    <mergeCell ref="A7:E7"/>
    <mergeCell ref="I13:L13"/>
    <mergeCell ref="C13:C15"/>
    <mergeCell ref="A65:M65"/>
    <mergeCell ref="A117:M117"/>
    <mergeCell ref="A87:A99"/>
    <mergeCell ref="A101:M101"/>
    <mergeCell ref="A83:M83"/>
    <mergeCell ref="B23:B26"/>
    <mergeCell ref="A69:A81"/>
    <mergeCell ref="A18:M18"/>
    <mergeCell ref="E14:E15"/>
    <mergeCell ref="A135:M135"/>
    <mergeCell ref="A124:M124"/>
    <mergeCell ref="A86:M86"/>
    <mergeCell ref="A130:M130"/>
    <mergeCell ref="A102:A114"/>
    <mergeCell ref="A20:M20"/>
  </mergeCells>
  <printOptions horizontalCentered="1"/>
  <pageMargins left="0.1968503937007874" right="0.1968503937007874" top="0" bottom="0" header="0.2755905511811024" footer="0.5118110236220472"/>
  <pageSetup horizontalDpi="600" verticalDpi="600" orientation="landscape" paperSize="9" scale="59" r:id="rId1"/>
  <headerFooter alignWithMargins="0">
    <oddFooter>&amp;CСтраница &amp;P</oddFooter>
  </headerFooter>
  <rowBreaks count="9" manualBreakCount="9">
    <brk id="22" max="12" man="1"/>
    <brk id="24" max="12" man="1"/>
    <brk id="28" max="12" man="1"/>
    <brk id="43" max="12" man="1"/>
    <brk id="55" max="12" man="1"/>
    <brk id="67" max="12" man="1"/>
    <brk id="90" max="12" man="1"/>
    <brk id="114" max="12" man="1"/>
    <brk id="126" max="12" man="1"/>
  </rowBreaks>
</worksheet>
</file>

<file path=xl/worksheets/sheet2.xml><?xml version="1.0" encoding="utf-8"?>
<worksheet xmlns="http://schemas.openxmlformats.org/spreadsheetml/2006/main" xmlns:r="http://schemas.openxmlformats.org/officeDocument/2006/relationships">
  <dimension ref="A2:P12"/>
  <sheetViews>
    <sheetView tabSelected="1" zoomScale="65" zoomScaleNormal="65" zoomScalePageLayoutView="0" workbookViewId="0" topLeftCell="A1">
      <selection activeCell="M25" sqref="M25"/>
    </sheetView>
  </sheetViews>
  <sheetFormatPr defaultColWidth="9.00390625" defaultRowHeight="12.75"/>
  <cols>
    <col min="1" max="1" width="4.25390625" style="0" customWidth="1"/>
    <col min="2" max="2" width="12.50390625" style="0" customWidth="1"/>
    <col min="3" max="3" width="10.50390625" style="0" customWidth="1"/>
    <col min="4" max="4" width="6.00390625" style="0" customWidth="1"/>
    <col min="5" max="5" width="14.75390625" style="0" customWidth="1"/>
    <col min="6" max="6" width="8.00390625" style="0" customWidth="1"/>
    <col min="7" max="7" width="7.75390625" style="0" customWidth="1"/>
    <col min="8" max="8" width="8.25390625" style="0" customWidth="1"/>
    <col min="9" max="9" width="8.50390625" style="0" customWidth="1"/>
    <col min="10" max="10" width="15.25390625" style="0" customWidth="1"/>
    <col min="11" max="11" width="7.50390625" style="0" customWidth="1"/>
    <col min="12" max="12" width="9.50390625" style="0" customWidth="1"/>
    <col min="13" max="13" width="8.75390625" style="0" customWidth="1"/>
    <col min="14" max="14" width="8.50390625" style="0" customWidth="1"/>
    <col min="15" max="15" width="15.75390625" style="0" customWidth="1"/>
  </cols>
  <sheetData>
    <row r="1" ht="44.25" customHeight="1"/>
    <row r="2" spans="1:15" ht="15">
      <c r="A2" s="226" t="s">
        <v>198</v>
      </c>
      <c r="B2" s="226"/>
      <c r="C2" s="226"/>
      <c r="D2" s="226"/>
      <c r="E2" s="226"/>
      <c r="F2" s="226"/>
      <c r="G2" s="226"/>
      <c r="H2" s="226"/>
      <c r="I2" s="226"/>
      <c r="J2" s="226"/>
      <c r="K2" s="226"/>
      <c r="L2" s="226"/>
      <c r="M2" s="226"/>
      <c r="N2" s="226"/>
      <c r="O2" s="226"/>
    </row>
    <row r="3" spans="1:15" ht="27.75" customHeight="1" thickBot="1">
      <c r="A3" s="29"/>
      <c r="B3" s="29"/>
      <c r="C3" s="29"/>
      <c r="D3" s="29"/>
      <c r="E3" s="29"/>
      <c r="F3" s="29"/>
      <c r="G3" s="29"/>
      <c r="H3" s="29"/>
      <c r="I3" s="29"/>
      <c r="J3" s="29"/>
      <c r="K3" s="29"/>
      <c r="L3" s="29"/>
      <c r="M3" s="29"/>
      <c r="N3" s="29"/>
      <c r="O3" s="3" t="s">
        <v>3</v>
      </c>
    </row>
    <row r="4" spans="1:15" ht="42.75" customHeight="1" thickBot="1">
      <c r="A4" s="227" t="s">
        <v>197</v>
      </c>
      <c r="B4" s="228"/>
      <c r="C4" s="228"/>
      <c r="D4" s="228"/>
      <c r="E4" s="229"/>
      <c r="F4" s="230" t="s">
        <v>199</v>
      </c>
      <c r="G4" s="231"/>
      <c r="H4" s="231"/>
      <c r="I4" s="231"/>
      <c r="J4" s="232"/>
      <c r="K4" s="230" t="s">
        <v>43</v>
      </c>
      <c r="L4" s="231"/>
      <c r="M4" s="231"/>
      <c r="N4" s="231"/>
      <c r="O4" s="233"/>
    </row>
    <row r="5" spans="1:15" ht="39.75" customHeight="1" thickBot="1">
      <c r="A5" s="223" t="s">
        <v>73</v>
      </c>
      <c r="B5" s="224"/>
      <c r="C5" s="223" t="s">
        <v>78</v>
      </c>
      <c r="D5" s="225"/>
      <c r="E5" s="56" t="s">
        <v>79</v>
      </c>
      <c r="F5" s="186" t="s">
        <v>73</v>
      </c>
      <c r="G5" s="188"/>
      <c r="H5" s="187" t="s">
        <v>78</v>
      </c>
      <c r="I5" s="187"/>
      <c r="J5" s="58" t="s">
        <v>79</v>
      </c>
      <c r="K5" s="187" t="s">
        <v>73</v>
      </c>
      <c r="L5" s="187"/>
      <c r="M5" s="186" t="s">
        <v>78</v>
      </c>
      <c r="N5" s="188"/>
      <c r="O5" s="57" t="s">
        <v>79</v>
      </c>
    </row>
    <row r="6" spans="1:15" ht="31.5" customHeight="1" thickBot="1">
      <c r="A6" s="221">
        <v>3262750.5</v>
      </c>
      <c r="B6" s="222"/>
      <c r="C6" s="219">
        <f>A6-E6</f>
        <v>3251484.7</v>
      </c>
      <c r="D6" s="220"/>
      <c r="E6" s="59">
        <v>11265.8</v>
      </c>
      <c r="F6" s="219">
        <f>H6+J6</f>
        <v>594689.3</v>
      </c>
      <c r="G6" s="220"/>
      <c r="H6" s="217">
        <v>594689.3</v>
      </c>
      <c r="I6" s="218"/>
      <c r="J6" s="60">
        <v>0</v>
      </c>
      <c r="K6" s="217">
        <f>M6+O6</f>
        <v>-2668061.2</v>
      </c>
      <c r="L6" s="218"/>
      <c r="M6" s="219">
        <f>H6-C6</f>
        <v>-2656795.4000000004</v>
      </c>
      <c r="N6" s="220"/>
      <c r="O6" s="61">
        <f>J6-E6</f>
        <v>-11265.8</v>
      </c>
    </row>
    <row r="7" spans="1:16" ht="14.25" customHeight="1">
      <c r="A7" s="49"/>
      <c r="B7" s="49"/>
      <c r="C7" s="49"/>
      <c r="D7" s="49"/>
      <c r="E7" s="49"/>
      <c r="F7" s="49"/>
      <c r="G7" s="49"/>
      <c r="H7" s="49"/>
      <c r="I7" s="49"/>
      <c r="J7" s="49"/>
      <c r="K7" s="49"/>
      <c r="L7" s="49"/>
      <c r="M7" s="49"/>
      <c r="N7" s="49"/>
      <c r="O7" s="49"/>
      <c r="P7" s="40"/>
    </row>
    <row r="8" spans="1:16" ht="24.75" customHeight="1">
      <c r="A8" s="216"/>
      <c r="B8" s="216"/>
      <c r="C8" s="216"/>
      <c r="D8" s="216"/>
      <c r="E8" s="216"/>
      <c r="F8" s="216"/>
      <c r="G8" s="216"/>
      <c r="H8" s="216"/>
      <c r="I8" s="216"/>
      <c r="J8" s="216"/>
      <c r="K8" s="216"/>
      <c r="L8" s="216"/>
      <c r="M8" s="216"/>
      <c r="N8" s="216"/>
      <c r="O8" s="216"/>
      <c r="P8" s="40"/>
    </row>
    <row r="9" spans="1:15" ht="33.75" customHeight="1">
      <c r="A9" s="215" t="s">
        <v>206</v>
      </c>
      <c r="B9" s="215"/>
      <c r="C9" s="215"/>
      <c r="D9" s="215"/>
      <c r="E9" s="215"/>
      <c r="F9" s="215"/>
      <c r="G9" s="215"/>
      <c r="H9" s="215"/>
      <c r="I9" s="215"/>
      <c r="J9" s="215"/>
      <c r="K9" s="215"/>
      <c r="L9" s="215"/>
      <c r="M9" s="215"/>
      <c r="N9" s="215"/>
      <c r="O9" s="18"/>
    </row>
    <row r="12" ht="12.75">
      <c r="I12" s="19"/>
    </row>
  </sheetData>
  <sheetProtection/>
  <mergeCells count="18">
    <mergeCell ref="F5:G5"/>
    <mergeCell ref="H5:I5"/>
    <mergeCell ref="C6:D6"/>
    <mergeCell ref="H6:I6"/>
    <mergeCell ref="A2:O2"/>
    <mergeCell ref="A4:E4"/>
    <mergeCell ref="F4:J4"/>
    <mergeCell ref="K4:O4"/>
    <mergeCell ref="A9:N9"/>
    <mergeCell ref="A8:O8"/>
    <mergeCell ref="K6:L6"/>
    <mergeCell ref="M6:N6"/>
    <mergeCell ref="K5:L5"/>
    <mergeCell ref="M5:N5"/>
    <mergeCell ref="A6:B6"/>
    <mergeCell ref="F6:G6"/>
    <mergeCell ref="A5:B5"/>
    <mergeCell ref="C5:D5"/>
  </mergeCells>
  <printOptions/>
  <pageMargins left="0.4330708661417323" right="0.1968503937007874" top="0" bottom="0" header="0.5118110236220472" footer="0.5118110236220472"/>
  <pageSetup horizontalDpi="600" verticalDpi="600" orientation="landscape" paperSize="9" scale="85" r:id="rId1"/>
  <headerFooter alignWithMargins="0">
    <oddFooter>&amp;C11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upszn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777</dc:creator>
  <cp:keywords/>
  <dc:description/>
  <cp:lastModifiedBy>Слободянюк Олена Володимирівна</cp:lastModifiedBy>
  <cp:lastPrinted>2019-04-25T09:22:08Z</cp:lastPrinted>
  <dcterms:created xsi:type="dcterms:W3CDTF">2011-09-14T07:21:05Z</dcterms:created>
  <dcterms:modified xsi:type="dcterms:W3CDTF">2019-04-25T09:22:47Z</dcterms:modified>
  <cp:category/>
  <cp:version/>
  <cp:contentType/>
  <cp:contentStatus/>
</cp:coreProperties>
</file>