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0" windowWidth="11340" windowHeight="9210" activeTab="1"/>
  </bookViews>
  <sheets>
    <sheet name="Турбота" sheetId="1" r:id="rId1"/>
    <sheet name="Ресурсне забезпечення" sheetId="2" r:id="rId2"/>
  </sheets>
  <definedNames>
    <definedName name="_xlnm.Print_Area" localSheetId="0">'Турбота'!$A$1:$M$139</definedName>
  </definedNames>
  <calcPr fullCalcOnLoad="1"/>
</workbook>
</file>

<file path=xl/sharedStrings.xml><?xml version="1.0" encoding="utf-8"?>
<sst xmlns="http://schemas.openxmlformats.org/spreadsheetml/2006/main" count="321" uniqueCount="208">
  <si>
    <t>Всього по розділу XIV</t>
  </si>
  <si>
    <t>Забезпечувати розрахунки за виконані роботи по функціонуванню інформаційно-телекомунікаційної системи "Картка киянина"</t>
  </si>
  <si>
    <t>2016-2018</t>
  </si>
  <si>
    <t xml:space="preserve">Департ.житлово-комун. інфраструктури </t>
  </si>
  <si>
    <t>3.1</t>
  </si>
  <si>
    <t>3.2</t>
  </si>
  <si>
    <t>Секретаріат Київської міської ради</t>
  </si>
  <si>
    <t>Забезпечувати надання соціальних послуг установами, закладами соціального захисту, створеними за рішеннями місцевих органів влади</t>
  </si>
  <si>
    <t>Солом'янська</t>
  </si>
  <si>
    <t>тис. грн</t>
  </si>
  <si>
    <t>бюджет м. Києва</t>
  </si>
  <si>
    <t>№ з/п</t>
  </si>
  <si>
    <t xml:space="preserve">                     у тому числі:</t>
  </si>
  <si>
    <t>усього</t>
  </si>
  <si>
    <t>державний бюджет</t>
  </si>
  <si>
    <t xml:space="preserve">1. Адресна матеріальна допомога </t>
  </si>
  <si>
    <t>2. Надання соціальних послуг установами, закладами соціального захисту, створеними за рішеннями місцевих органів влади</t>
  </si>
  <si>
    <t>3. Забезпечення реалізації права на освіту</t>
  </si>
  <si>
    <t>4. Оздоровлення</t>
  </si>
  <si>
    <t>Термін виконання</t>
  </si>
  <si>
    <t>Забезпечувати проведення заходів по вшануванню працівників соціальної сфери</t>
  </si>
  <si>
    <t>Департ. соцполіт.</t>
  </si>
  <si>
    <t>Департ. соцполіт., РДА</t>
  </si>
  <si>
    <t>Департамент соціальної політики</t>
  </si>
  <si>
    <t xml:space="preserve">Всього по розділу I </t>
  </si>
  <si>
    <t xml:space="preserve">Всього по розділу II </t>
  </si>
  <si>
    <t xml:space="preserve">Всього по розділу III </t>
  </si>
  <si>
    <t xml:space="preserve">Всього по розділу IV </t>
  </si>
  <si>
    <t xml:space="preserve">Всього по розділу VI </t>
  </si>
  <si>
    <t xml:space="preserve">Всього по розділу VII </t>
  </si>
  <si>
    <t>РАЗОМ</t>
  </si>
  <si>
    <t>1.1</t>
  </si>
  <si>
    <t>1.2</t>
  </si>
  <si>
    <t>1.3</t>
  </si>
  <si>
    <t>1.4</t>
  </si>
  <si>
    <t>1.5</t>
  </si>
  <si>
    <t>1.6</t>
  </si>
  <si>
    <t>1.7</t>
  </si>
  <si>
    <t>4.1</t>
  </si>
  <si>
    <t>4.2</t>
  </si>
  <si>
    <t>Голосіївська</t>
  </si>
  <si>
    <t>Дарницька</t>
  </si>
  <si>
    <t>Дніпровська</t>
  </si>
  <si>
    <t>Деснянська</t>
  </si>
  <si>
    <t>Оболонська</t>
  </si>
  <si>
    <t>Печерська</t>
  </si>
  <si>
    <t>Подільська</t>
  </si>
  <si>
    <t>Святошинська</t>
  </si>
  <si>
    <t>Шевченківська</t>
  </si>
  <si>
    <t>Департамент</t>
  </si>
  <si>
    <t>Відхилення (-)</t>
  </si>
  <si>
    <t>1.8</t>
  </si>
  <si>
    <t>1.9</t>
  </si>
  <si>
    <t>1.10</t>
  </si>
  <si>
    <t>1.11</t>
  </si>
  <si>
    <t>1.12</t>
  </si>
  <si>
    <t>Департ. соцполіт., Київський міський центр зайнят., РДА</t>
  </si>
  <si>
    <t>Захід</t>
  </si>
  <si>
    <t>РДА, в т. ч.</t>
  </si>
  <si>
    <t>РДА,  в т. ч.</t>
  </si>
  <si>
    <t xml:space="preserve">Всього по розділу X </t>
  </si>
  <si>
    <t>Всього по розділу XII</t>
  </si>
  <si>
    <t>Сприяти забезпеченню безкоштовним харчуванням та продуктовими наборами малозабезпечених одиноких громадян та інших верств населення міста Києва</t>
  </si>
  <si>
    <t xml:space="preserve">Підтримка діяльності структурного підрозділу комунального підприємства "Госкомобслуговування" Центр правової допомоги киянам, які опинились у складних життєвих обставинах </t>
  </si>
  <si>
    <t>Служба у справах дітей та сім'ї</t>
  </si>
  <si>
    <t>Київський міський центр зайнятості</t>
  </si>
  <si>
    <t>Забезпечувати надання одноразової адресної соціальної матеріальної допомоги окремим категоріям соціально незахищених верств населення, ветеранам війни міста Києва</t>
  </si>
  <si>
    <t>Забезпечувати надання допомоги на поховання особи, яка не досягла пенсійного віку та на момент смерті не працювала, не перебувала на службі, не зареєстрована у Центрі зайнятості як безробітна, виконавцю волевиявлення померлого або особі, яка зобов’язалась поховати померлого</t>
  </si>
  <si>
    <t>Здійснювати привітання мешканців м.Києва, які відзначають свій 100-річний ювілей, з врученням матеріальної допомоги, квітів, адреса та подарунку</t>
  </si>
  <si>
    <t>Надавати матеріальну допомогу на придбання твердого палива ветеранам війни та малозабезпеченим сім’ям, які отримують субсидії</t>
  </si>
  <si>
    <t>Надавати матеріальну допомогу особам, зареєстрованим у місті Києві, які народили троє і більше дітей, за поданням Департаменту охорони здоров'я виконавчого органу Київської міської ради (Київської міської державної адміністрації)</t>
  </si>
  <si>
    <t>Міська цільова програма "Турбота. Назустріч киянам" на 2016-2018 роки, затверджена рішенням Київської міської ради від 03.03.2016 № 116/116 (із змінами)</t>
  </si>
  <si>
    <t>1.14</t>
  </si>
  <si>
    <t>(найменування головного розпорядника бюджетних коштів)</t>
  </si>
  <si>
    <t>(найменування відповідального виконавця програми)</t>
  </si>
  <si>
    <t>(найменування програми, дата і номер рішення Київської міської ради про її затверждження)</t>
  </si>
  <si>
    <t>Відповідальний виконавець</t>
  </si>
  <si>
    <t>кошти небюдж. джерел</t>
  </si>
  <si>
    <t>Стан виконання заходів (результативні показники виконання програми)</t>
  </si>
  <si>
    <t>5. Відзначення кращих працівників соціальної сфери</t>
  </si>
  <si>
    <t>6. Забезпечення безкоштовним харчуванням</t>
  </si>
  <si>
    <t>7. Забезпечення миючими засобами</t>
  </si>
  <si>
    <t xml:space="preserve">Встановлення окремим пільговим категоріям населення лічильників холодного та гарячого водопостачання </t>
  </si>
  <si>
    <t>Всього по розділу XI</t>
  </si>
  <si>
    <t>Забезпечення закупівлі додаткових соціальних послуг згідно із затвердженим порядком</t>
  </si>
  <si>
    <t>Всього по розділу XVI</t>
  </si>
  <si>
    <t>Всього по розділу V</t>
  </si>
  <si>
    <t>всього</t>
  </si>
  <si>
    <t>1.15</t>
  </si>
  <si>
    <t>Надавати кошти на стаціонарне лікування киянам-учасникам антитерористичної операції</t>
  </si>
  <si>
    <t>11.1</t>
  </si>
  <si>
    <t>11.2</t>
  </si>
  <si>
    <t>Служба у спр дітей та сім'ї; Київськ міськ центр соціальн служб для сім'ї, дітей та молоді; РДА</t>
  </si>
  <si>
    <t>4.3</t>
  </si>
  <si>
    <t>4.4</t>
  </si>
  <si>
    <t xml:space="preserve"> 4.  Аналіз виконання за видатками в цілому міської цільової програми "Турбота. Назустріч киянам" на 2016-2018 роки</t>
  </si>
  <si>
    <t>загальний фонд</t>
  </si>
  <si>
    <t>спеціальний фонд</t>
  </si>
  <si>
    <t xml:space="preserve"> Оплата за виконані роботи залучених безробітних та інших категорій осіб для участі в оплачуваних громадських роботах з метою матеріальної підтримки та додаткового стимулювання мотивації до праці в інтересах територіальної громади міста </t>
  </si>
  <si>
    <t xml:space="preserve">            Директор Департаменту                                                                                                  Ю. Крикунов</t>
  </si>
  <si>
    <t>Директор Департаменту                                                                   Ю. Крикунов</t>
  </si>
  <si>
    <t>Інформація про виконання Програми за I квартал 2018 року</t>
  </si>
  <si>
    <t xml:space="preserve">  Планові обсяги фінансування на 2018 рік,                                                                         тис. грн</t>
  </si>
  <si>
    <r>
      <t xml:space="preserve">            Фактичні обсяги фінансування                                                                                                                                                                                           (</t>
    </r>
    <r>
      <rPr>
        <u val="single"/>
        <sz val="12"/>
        <rFont val="Times New Roman"/>
        <family val="1"/>
      </rPr>
      <t>касові видатки</t>
    </r>
    <r>
      <rPr>
        <sz val="12"/>
        <rFont val="Times New Roman"/>
        <family val="1"/>
      </rPr>
      <t>)                                                                                                                                   за І квартал 2018 року,   тис. грн</t>
    </r>
  </si>
  <si>
    <t>1.16</t>
  </si>
  <si>
    <t>Забезпечувати часткову компенсацію витрат окремим категоріям киян на придбання продуктів першої необхідності</t>
  </si>
  <si>
    <t>Погашення кредиторської заборгованості на компенсацію витрат на навчання студентів з числа дітей з інвалідністю, осіб з  інвалідністю, дітей-сиріт та дітей з малозабезпечених родин у Відкритому міжнародному університеті розвитку людини "Україна"</t>
  </si>
  <si>
    <t>8. Забезпечення комплектами постільної білизни</t>
  </si>
  <si>
    <t>Сприяти забезпеченню комплектами постільної білизни громадян, які не здатні до самообслуговування, мають V групу рухової активності та перебувають на обліку в міському та/або районних територіальних центрах соціального обслуговування  м. Києва</t>
  </si>
  <si>
    <t xml:space="preserve">Всього по розділу VIІI </t>
  </si>
  <si>
    <t>Забезпечувати надання комплексної соціально-психологічної допомоги киянам - учасникам антитерористичної операції,  бійцям - добровольцям АТО у м. Києві, членам їх сімей та членам сімей загиблих (померлих) киян, які брали участь у  проведенні  антитерористичної операції, 
в т.ч.:</t>
  </si>
  <si>
    <t xml:space="preserve">Забезпечувати компенсацію витрат КП "Київпастранс" та КП "Київський метрополітен" за пільговий проїзд міським пасажирським транспортом окремих категорій громадян, право безоплатного проїзду для яких встановлено рішеннями Київської міської ради, а також студентам  вищих навчальних закладів I-IV рівнів акредитації та учнів професійно-технічних навчальних закладів </t>
  </si>
  <si>
    <t>Надання інших пільг окремим категоріям громадян відповідно до законодавства</t>
  </si>
  <si>
    <t>16. Встановлення лічильників</t>
  </si>
  <si>
    <t>18. Соціальні послуги</t>
  </si>
  <si>
    <t>2017-2018</t>
  </si>
  <si>
    <t>Відсутні звернення.</t>
  </si>
  <si>
    <t>Юрисконсультами та провідними юрисконсультами Центру було надано первинну безкоштовну правову допомогу 6 696 особам, які опинились у складних життєвих обставинах. 
Центром було опрацьовано та надано 16 письмових відповідей на звернення громадян (письмові звернення до Київської міської ради, Київської міської державної адміністрації та звернення, що надійшли до КБУ "Контактний центр міста Києва").                                                                                                 Спеціалістами Центру було зроблено та направлено 20 інформаційних запитів до різних установ та організацій як державної так і не державної форми власності.</t>
  </si>
  <si>
    <t xml:space="preserve">Протягом І кварталу відбувалася підготовка тендерної документації щодо проведення відкритих торгів на послуги щодо встановлення засобів обліку гарячого та холодного водопостачання. За підсумками проведених торгів визначено переможця з яким укладено договір від 04.04.2018 №0404/18, і зв'язку з чим з квітня розпочинається встановлення засобів обліку гарячого та холодного водопостачання.  </t>
  </si>
  <si>
    <t>Департ. житлово-комун. інфрастр.</t>
  </si>
  <si>
    <t xml:space="preserve">Отримали допомогу - 159 осіб. </t>
  </si>
  <si>
    <t>Договір на організацію громадських робіт укладено в березні 2018 року.</t>
  </si>
  <si>
    <t xml:space="preserve">На 2018 рік на зазначений захід кошти не заплановані. </t>
  </si>
  <si>
    <t>Отримали проднабори 200 осіб.</t>
  </si>
  <si>
    <t xml:space="preserve">Отримали послуги 332 особи. </t>
  </si>
  <si>
    <t xml:space="preserve">Отримали допомогу - 459 осіб. </t>
  </si>
  <si>
    <t xml:space="preserve">Отримали проднабори 1000 осіб. </t>
  </si>
  <si>
    <t>Договори на організацію громадських робіт укладено в березні 2018 року.</t>
  </si>
  <si>
    <t xml:space="preserve">Отримали послуги 998 осіб. </t>
  </si>
  <si>
    <t xml:space="preserve">Отримали послуги 234 особи. </t>
  </si>
  <si>
    <t xml:space="preserve">Отримали проднабори 388 осіб. </t>
  </si>
  <si>
    <t>Отримали допомогу - 390 осіб.</t>
  </si>
  <si>
    <t xml:space="preserve">Отримали допомогу - 474 особи. </t>
  </si>
  <si>
    <t xml:space="preserve">Отримали послуги 1074 особи. </t>
  </si>
  <si>
    <t>Отримали допомогу - 71 особа.</t>
  </si>
  <si>
    <t>Харчувалися 53 особи.</t>
  </si>
  <si>
    <t xml:space="preserve">Отримали послуги 398 осіб. </t>
  </si>
  <si>
    <t xml:space="preserve">Отримали допомогу - 818 осіб. </t>
  </si>
  <si>
    <t>Харчувалися  200 осіб.</t>
  </si>
  <si>
    <t xml:space="preserve">Отримали послуги 647 осіб. </t>
  </si>
  <si>
    <t xml:space="preserve">Отримали послуги 977 осіб. </t>
  </si>
  <si>
    <t>Харчувалися 230 осіб.</t>
  </si>
  <si>
    <t xml:space="preserve">Отримали допомогу - 419 осіб. </t>
  </si>
  <si>
    <t>Отримали допомогу - 107 осіб.</t>
  </si>
  <si>
    <t xml:space="preserve">Отримали послуги 245 осіб. </t>
  </si>
  <si>
    <t xml:space="preserve">Отримали послуги 818 осіб. </t>
  </si>
  <si>
    <t>В І кварталі 2018 року матеріальна допомога не планувалась.</t>
  </si>
  <si>
    <t xml:space="preserve">Компенсацію витрат, пов’язаних із стаціонарним лікуванням, отримали  4 особи.
 </t>
  </si>
  <si>
    <t xml:space="preserve">Отримали допомогу - 2 859 осіб. </t>
  </si>
  <si>
    <t xml:space="preserve"> Отримали допомогу - 217 осіб. </t>
  </si>
  <si>
    <t xml:space="preserve">Отримали допомогу 21 особа. 
                                                                                                                                                                                   </t>
  </si>
  <si>
    <t>Отримала допомогу 1 особа.</t>
  </si>
  <si>
    <t xml:space="preserve">Придбано 320 путівок.
</t>
  </si>
  <si>
    <t xml:space="preserve">Отримали допомогу 4 особи.
</t>
  </si>
  <si>
    <t>За відсутністю звернень громадян.</t>
  </si>
  <si>
    <t>Опрацьовується проект договору про закупівлю послуг.</t>
  </si>
  <si>
    <t xml:space="preserve">Отримали послуги 4162 особи. </t>
  </si>
  <si>
    <t>Всього отримали послуги  5723 особи.</t>
  </si>
  <si>
    <t xml:space="preserve">Всього отримали послуги 9885 осіб. </t>
  </si>
  <si>
    <t>Проведення заходів по вшануванню працівників соціальної сфери у листопаді 2017 року.</t>
  </si>
  <si>
    <t>Придбано та видано 926 проїзних квитків військовослужбовцям військових частин.</t>
  </si>
  <si>
    <t xml:space="preserve">Кількість громадян, які використали своє право на пільговий проїзд за рахунок програми "Турбота. Назустріч киянам",  становить 873,7  тис. осіб.  
</t>
  </si>
  <si>
    <t xml:space="preserve">Отримали: 
- матеріальну допомогу 23 874 киян-учасників АТО в розмірі 5 000 тис грн.                                                                                                                                                                                                                           -  матеріальну допомогу 417 членів сімей загиблих (померлих) киян, які брали участь в проведенні антитерористичної операції в розмірі 25 000 тис грн;
- матеріальну допомогу 29 членів сімей загиблих (померлих) киян, які брали участь у Революції Гідності в розмірі 25 000 тис грн. 
- щомісячну адресну матеріальну допомогу 6 малолітніх та неповнолітніх дітей, пасинків, падчерків киян, які загинули або померли внаслідок поранень, каліцтва, контузії чи інших ушкоджень здоров'я, одержаних під час участі у Революції Гідності в розмірі  3 000 тис грн.                                                                                                                                                                                                                                                                </t>
  </si>
  <si>
    <t>Оздоровлення дітей передбачено на літні місяці</t>
  </si>
  <si>
    <t xml:space="preserve">До Департаменту надійшло 2 звернення.
Один заявник надав неповний пакет документів.
Другому рекомендовано Комісією звернутися до онкологічного центру для експертної консультації </t>
  </si>
  <si>
    <t>Миючих засобів, що були закуплені у 2017 році, видано 64 особам
на суму 6794,00 грн.</t>
  </si>
  <si>
    <t xml:space="preserve"> Отримали проднабори - 431 особа. </t>
  </si>
  <si>
    <t>Протягом звітного періоду проводились електронні закупівлі через систему "PROZZORO" на придбання продуктових наборів та пасхальних куличів на 2018 рік.</t>
  </si>
  <si>
    <t>Протягом звітного періоду проводились електронні закупівлі через систему "PROZZORO".</t>
  </si>
  <si>
    <t>Отримали проднабори - 1588  осіб, харчувалися - 483 особи.</t>
  </si>
  <si>
    <t>Отримали проднабори - 2019 осіб; харчувалися - 483 особи.</t>
  </si>
  <si>
    <t>Всього отримали допомогу - 3 056 осіб.</t>
  </si>
  <si>
    <t>Всього отримали допомогу - 5 915 осіб.</t>
  </si>
  <si>
    <t>Забезпечення належного функціонування установ.</t>
  </si>
  <si>
    <t>Забезпечувати надання одноразової адресної матеріальної допомоги малозабезпеченим верствам населення міста Києва та киянам, які опинилися в складних життєвих обставинах</t>
  </si>
  <si>
    <t>Забезпечувати безоплатне поховання киян-учасників  антитерористичної операції, бійців-добровольців АТО у м. Києві, на яких не поширюється дія статті 14 Закону України "Про поховання та похоронну справу"</t>
  </si>
  <si>
    <t xml:space="preserve">
Забезпечено складним протезуванням 44 особи.
Видано 2 112 од. технічних та інших засобів реабілітації, що були закуплені у 2017 році.
Видано 23 646 упаковок засобів особистої гігієни.
</t>
  </si>
  <si>
    <t>Отримали 1 596 од. ортопедичного взуття.
Отримали 408 од. устілок.</t>
  </si>
  <si>
    <t>Сприяти забезпеченню киян, в першу чергу осіб з інвалідністю, ортопедичним взуттям та ортопедичними устілками</t>
  </si>
  <si>
    <t xml:space="preserve">киянам - членам сімей учасників бойових дій та військовослужбовців, які загинули (померли) чи пропали безвісти на території республіки Афганістан, яким встановлено відповідний статус згідно з Законом України "Про статус ветеранів війни, гарантії їх соціального захисту" або "Про соціальний і правовий захист військовослужбовців та членів їх сімей";
учасникам війни з числа учасників антитерористичної операції, яким встановлено статус згідно з Законом України "Про статус ветеранів війни, гарантії їх соціального захисту", розмір середньомісячного сукупного доходу сім'ї яких у розрахунку на одну особу за попередні шість місяців перевищує величину доходу, який дає право на податкову соціальну пільгу;
членам сімей киян, які загинули або померли внаслідок поранень, каліцтва, контузії чи інших ушкоджень здоров'я, одержаних під час участі у Революції Гідності
</t>
  </si>
  <si>
    <t>Надавати:
щорічну матеріальну допомогу:
киянам - учасникам антитерористичної операції;
бійцям-добровольцям АТО в м. Києві;
членам сімей загиблих (померлих) киян, які брали участь у проведенні антитерористичної операції;
членам сімей киян, які загинули або померли внаслідок поранень, каліцтва, контузії чи інших ушкоджень здоров'я, одержаних під час участі у Революції Гідності;
щомісячну адресну матеріальну допомогу:
малолітнім та неповнолітнім дітям, пасинкам, падчеркам киян, які загинули або померли внаслідок поранень, каліцтва, контузії чи інших ушкоджень здоров'я, одержаних під час участі у Революції Гідності;
щомісячну адресну матеріальну допомогу для покриття витрат на оплату житлово-комунальних послуг:
киянам - учасникам антитерористичної операції та членам їх сімей;
членам сімей загиблих (померлих) киян, які брали участь в проведенні антитерористичної операції, в тому числі членам сімей загиблих (померлих) учасників антитерористичної операції, яким встановлено відповідний статус згідно з Законом України "Про статус ветеранів війни, гарантії їх  соціального захисту";</t>
  </si>
  <si>
    <t>Сприяти забезпеченню: інвалідіів (в тому числі по зору та слуху), осіб похилого віку та жінок, які зазнали мастектомію, протезами (в тому числі молочних залоз для занять фізкультурою та плаванням), засобами пересування, реабілітації та складного протезування, в тому числі першочергово протезування киян, інвалідність яких пов'язана з участю в антитерористичній операції; малозабезпечених громадян, осіб похилого віку, дітей-інвалідів засобами особистої гігієни (памперси, урологічні прокладки, пелюшки), шапочками для купання лежачих хворих; студентів-інвалідів по зору комп'ютерами (комп'ютерними тифлокомплексами)</t>
  </si>
  <si>
    <t>Надавати щомісячну матеріальну допомогу дітям-інвалідам окремих категорій</t>
  </si>
  <si>
    <t>2016-2017</t>
  </si>
  <si>
    <t>Надавати адресну матеріальну допомогу студентам з числа дітей-інвалідів, інвалідів, дітей-сиріт, дітей із сімей Героїв Небесної Сотні та дітей з малозабезпечених сімей на часткову оплату навчання у вищих навчальних закладах за їх вибором</t>
  </si>
  <si>
    <t>Забезпечувати оздоровлення ветеранів війни та праці, інвалідів І та ІІ груп, дітей війни та громадян, які постраждали внаслідок Чорнобильської катастрофи, м. Києва</t>
  </si>
  <si>
    <t>Забезпечувати оздоровлення дітей киян-учасників АТО та дітей військовослужбов-ців військових частин № 2260, 3066, 3030, 2269, В2262, В2277, А0525, А1799, А2299, В3231, які дислокуються на території міста Києва віком до 7 років у супроводі матері, батька або особи, яка замінює батьків</t>
  </si>
  <si>
    <t>Забезпечувати оздоровлення дітей-інвалідів, хворих на церебральний параліч 
з курсом реабілітації  з супроводом</t>
  </si>
  <si>
    <t>Забезпечувати 
оздоровлення з курсом реабілітації дітей-інвалідів, вихованців Дарницького та Святошинського дитячих будинків-інтернатів</t>
  </si>
  <si>
    <t>Сприяти забезпеченню миючими засобами малозабезпечених громадян, які не здатні до самообслуговування та перебувають на обліку в міському та районних  територіальних центрах соціального обслуговування м. Києва</t>
  </si>
  <si>
    <t>8. Надання правової допомоги киянам</t>
  </si>
  <si>
    <t xml:space="preserve">Всього по розділу VIII </t>
  </si>
  <si>
    <t>9. Організація громадських та інших робіт тимчасового характеру для залучення безробітних, які перебувають на обліку в службі зайнятості, та інших категорій осіб</t>
  </si>
  <si>
    <t xml:space="preserve">Всього по розділу IX </t>
  </si>
  <si>
    <t xml:space="preserve">10. Надання комплексної соціально-психологічної допомоги киянам-учасникам АТО, членам їх сімей та членам сімей загиблих (померлих) киян, які брали участь в проведенні антитерористичної операції </t>
  </si>
  <si>
    <t>10.1</t>
  </si>
  <si>
    <t>10.2</t>
  </si>
  <si>
    <t>Забезпечувати випуск методичних інформаційних видань з правових, соціально-економічних питань, професійної орієнтації, переорієнтації, психологічної підтримки інвалідіs, учасників  антитерористичної операції, бійців-добровольців АТО у м. Києві та інших категорій киян</t>
  </si>
  <si>
    <t>11. Компенсація витрат за пільговий проїзд</t>
  </si>
  <si>
    <t xml:space="preserve">Забезпечувати придбання комплексних проїзних квитків у КП «Київський метрополітен» для компенсації проїзду міським пасажирським транспортом учасників антитерористичної операції та військовослужбовців військових частин
№ 2260, 3066, 3030, 2269, В2262, В2277, А0525, А1799, А2299, В3231, які дислокуються на території міста Києва для виконання покладених на них обов'язків </t>
  </si>
  <si>
    <t>12. Інші пільги</t>
  </si>
  <si>
    <t>12. Розрахунки за виконані роботи</t>
  </si>
  <si>
    <t>Харчування почалося з березня 2018 р. Проплата здійнюватиметься у квітні.</t>
  </si>
  <si>
    <t xml:space="preserve">Надавати допомогу на поховання киян - учасників АТО, бійців-добровольців АТО у м. Києві та компенсацію витрат, пов’язаних із стаціонарним лікуванням, у тому числі ендопротезуванням, слухопротезуванням та протезуванням ока, киян-учасників АТО, членів сімей Героїв Небесної Сотні </t>
  </si>
  <si>
    <t xml:space="preserve">Надавати матеріальну допомогу на часткову компенсацію членам сімей загиблих (померлих) киян, які брали участь у проведенні антитерористичної операції, членам сімей загиблих (померлих) бійців-добровольців АТО у м. Києві  на виготовлення та встановлення надгробків та допомогу на поховання киян-учасників  АТО та  бійців-добровольців АТО  у м. Києві
</t>
  </si>
  <si>
    <t xml:space="preserve">Отримали допомогу на поховання - 3 особи, які звернулися в кінці 2017 року. </t>
  </si>
  <si>
    <t>Проведені видатки за І квартал 2018 року</t>
  </si>
  <si>
    <r>
      <t>Заплановані</t>
    </r>
    <r>
      <rPr>
        <b/>
        <u val="single"/>
        <sz val="14"/>
        <rFont val="Times New Roman"/>
        <family val="1"/>
      </rPr>
      <t xml:space="preserve"> </t>
    </r>
    <r>
      <rPr>
        <b/>
        <i/>
        <u val="single"/>
        <sz val="14"/>
        <rFont val="Times New Roman"/>
        <family val="1"/>
      </rPr>
      <t>бюджетні</t>
    </r>
    <r>
      <rPr>
        <b/>
        <i/>
        <sz val="12"/>
        <rFont val="Times New Roman"/>
        <family val="1"/>
      </rPr>
      <t xml:space="preserve"> </t>
    </r>
    <r>
      <rPr>
        <b/>
        <sz val="12"/>
        <rFont val="Times New Roman"/>
        <family val="1"/>
      </rPr>
      <t>асигнування на 2018 рік з урахуванням змін</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</si>
</sst>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422]d\ mmmm\ yyyy&quot; р.&quot;"/>
    <numFmt numFmtId="195" formatCode="#,##0.0\ _г_р_н_."/>
  </numFmts>
  <fonts count="54">
    <font>
      <sz val="10"/>
      <name val="Arial Cyr"/>
      <family val="0"/>
    </font>
    <font>
      <sz val="8"/>
      <name val="Arial Cyr"/>
      <family val="0"/>
    </font>
    <font>
      <sz val="12"/>
      <name val="Times New Roman"/>
      <family val="1"/>
    </font>
    <font>
      <b/>
      <sz val="12"/>
      <name val="Times New Roman"/>
      <family val="1"/>
    </font>
    <font>
      <u val="single"/>
      <sz val="12"/>
      <name val="Times New Roman"/>
      <family val="1"/>
    </font>
    <font>
      <b/>
      <u val="single"/>
      <sz val="12"/>
      <name val="Times New Roman"/>
      <family val="1"/>
    </font>
    <font>
      <sz val="11"/>
      <name val="Times New Roman"/>
      <family val="1"/>
    </font>
    <font>
      <b/>
      <sz val="12"/>
      <name val="Arial Cyr"/>
      <family val="0"/>
    </font>
    <font>
      <sz val="12"/>
      <name val="Arial Cyr"/>
      <family val="0"/>
    </font>
    <font>
      <sz val="14"/>
      <name val="Arial Cyr"/>
      <family val="0"/>
    </font>
    <font>
      <sz val="14"/>
      <name val="Times New Roman"/>
      <family val="1"/>
    </font>
    <font>
      <u val="single"/>
      <sz val="10"/>
      <color indexed="12"/>
      <name val="Arial Cyr"/>
      <family val="0"/>
    </font>
    <font>
      <u val="single"/>
      <sz val="10"/>
      <color indexed="36"/>
      <name val="Arial Cyr"/>
      <family val="0"/>
    </font>
    <font>
      <sz val="14"/>
      <color indexed="10"/>
      <name val="Arial Cyr"/>
      <family val="0"/>
    </font>
    <font>
      <sz val="18"/>
      <name val="Times New Roman"/>
      <family val="1"/>
    </font>
    <font>
      <b/>
      <sz val="14"/>
      <name val="Times New Roman"/>
      <family val="1"/>
    </font>
    <font>
      <i/>
      <sz val="12"/>
      <name val="Times New Roman"/>
      <family val="1"/>
    </font>
    <font>
      <b/>
      <u val="single"/>
      <sz val="14"/>
      <name val="Times New Roman"/>
      <family val="1"/>
    </font>
    <font>
      <b/>
      <i/>
      <u val="single"/>
      <sz val="14"/>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9" fontId="0" fillId="0" borderId="0" applyFont="0" applyFill="0" applyBorder="0" applyAlignment="0" applyProtection="0"/>
    <xf numFmtId="0" fontId="40" fillId="27" borderId="0" applyNumberFormat="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12" fillId="0" borderId="0" applyNumberFormat="0" applyFill="0" applyBorder="0" applyAlignment="0" applyProtection="0"/>
    <xf numFmtId="0" fontId="49" fillId="0" borderId="7" applyNumberFormat="0" applyFill="0" applyAlignment="0" applyProtection="0"/>
    <xf numFmtId="0" fontId="50" fillId="31" borderId="0" applyNumberFormat="0" applyBorder="0" applyAlignment="0" applyProtection="0"/>
    <xf numFmtId="0" fontId="0" fillId="32" borderId="8" applyNumberFormat="0" applyFon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xf>
    <xf numFmtId="0" fontId="2" fillId="0" borderId="11" xfId="0" applyFont="1" applyFill="1" applyBorder="1" applyAlignment="1">
      <alignment horizontal="center"/>
    </xf>
    <xf numFmtId="192" fontId="3" fillId="33"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center"/>
    </xf>
    <xf numFmtId="0" fontId="3" fillId="33" borderId="12" xfId="0" applyFont="1" applyFill="1" applyBorder="1" applyAlignment="1">
      <alignment horizontal="righ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center" vertical="center"/>
    </xf>
    <xf numFmtId="192" fontId="3" fillId="33" borderId="12"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6" fillId="0" borderId="0" xfId="0" applyFont="1" applyAlignment="1">
      <alignment/>
    </xf>
    <xf numFmtId="0" fontId="8" fillId="0" borderId="16" xfId="0" applyFont="1" applyBorder="1" applyAlignment="1">
      <alignment vertical="center" wrapText="1"/>
    </xf>
    <xf numFmtId="192" fontId="0" fillId="0" borderId="0" xfId="0" applyNumberFormat="1" applyAlignment="1">
      <alignment/>
    </xf>
    <xf numFmtId="49" fontId="3" fillId="33" borderId="14" xfId="0" applyNumberFormat="1" applyFont="1" applyFill="1" applyBorder="1" applyAlignment="1">
      <alignment horizontal="center" vertical="center" wrapText="1"/>
    </xf>
    <xf numFmtId="0" fontId="9" fillId="0" borderId="0" xfId="0" applyFont="1" applyAlignment="1">
      <alignment/>
    </xf>
    <xf numFmtId="0" fontId="0" fillId="0" borderId="0" xfId="0" applyAlignment="1">
      <alignment horizontal="center"/>
    </xf>
    <xf numFmtId="192" fontId="3" fillId="33" borderId="17" xfId="0" applyNumberFormat="1" applyFont="1" applyFill="1" applyBorder="1" applyAlignment="1">
      <alignment horizontal="left" vertical="center" wrapText="1"/>
    </xf>
    <xf numFmtId="192" fontId="3" fillId="33" borderId="17"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xf>
    <xf numFmtId="0" fontId="2" fillId="0" borderId="0" xfId="0" applyFont="1" applyAlignment="1">
      <alignment wrapText="1"/>
    </xf>
    <xf numFmtId="192" fontId="3" fillId="33" borderId="12" xfId="0" applyNumberFormat="1" applyFont="1" applyFill="1" applyBorder="1" applyAlignment="1">
      <alignment horizontal="left" vertical="center" wrapText="1"/>
    </xf>
    <xf numFmtId="0" fontId="3" fillId="33" borderId="12" xfId="0" applyFont="1" applyFill="1" applyBorder="1" applyAlignment="1">
      <alignment horizontal="center" vertical="center"/>
    </xf>
    <xf numFmtId="0" fontId="5" fillId="33" borderId="12" xfId="0" applyFont="1" applyFill="1" applyBorder="1" applyAlignment="1">
      <alignment horizontal="left" vertical="center" wrapText="1"/>
    </xf>
    <xf numFmtId="0" fontId="3" fillId="33" borderId="17" xfId="0" applyFont="1" applyFill="1" applyBorder="1" applyAlignment="1">
      <alignment horizontal="right" vertical="center" wrapText="1"/>
    </xf>
    <xf numFmtId="0" fontId="3" fillId="34" borderId="12" xfId="0" applyFont="1" applyFill="1" applyBorder="1" applyAlignment="1">
      <alignment/>
    </xf>
    <xf numFmtId="0" fontId="8" fillId="0" borderId="0" xfId="0" applyFont="1" applyAlignment="1">
      <alignment/>
    </xf>
    <xf numFmtId="0" fontId="3" fillId="33" borderId="17" xfId="0" applyFont="1" applyFill="1" applyBorder="1" applyAlignment="1">
      <alignment horizontal="center" vertical="center" wrapText="1"/>
    </xf>
    <xf numFmtId="0" fontId="3" fillId="34" borderId="12" xfId="0" applyFont="1" applyFill="1" applyBorder="1" applyAlignment="1">
      <alignment horizontal="right" vertical="center" wrapText="1"/>
    </xf>
    <xf numFmtId="192" fontId="3" fillId="34" borderId="12" xfId="0" applyNumberFormat="1" applyFont="1" applyFill="1" applyBorder="1" applyAlignment="1">
      <alignment vertical="center"/>
    </xf>
    <xf numFmtId="192" fontId="3" fillId="34" borderId="12" xfId="0" applyNumberFormat="1" applyFont="1" applyFill="1" applyBorder="1" applyAlignment="1">
      <alignment horizontal="center" vertical="center" wrapText="1"/>
    </xf>
    <xf numFmtId="192" fontId="7" fillId="34" borderId="12" xfId="0" applyNumberFormat="1" applyFont="1" applyFill="1" applyBorder="1" applyAlignment="1">
      <alignment vertical="center"/>
    </xf>
    <xf numFmtId="49" fontId="2" fillId="0" borderId="18" xfId="0" applyNumberFormat="1" applyFont="1" applyBorder="1" applyAlignment="1">
      <alignment horizontal="center" vertical="center"/>
    </xf>
    <xf numFmtId="49" fontId="2" fillId="0" borderId="1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12" xfId="0" applyBorder="1" applyAlignment="1">
      <alignment/>
    </xf>
    <xf numFmtId="49" fontId="2" fillId="0" borderId="12" xfId="0" applyNumberFormat="1" applyFont="1" applyFill="1" applyBorder="1" applyAlignment="1">
      <alignment horizontal="center" vertical="center"/>
    </xf>
    <xf numFmtId="49" fontId="2" fillId="0" borderId="12" xfId="0" applyNumberFormat="1" applyFont="1" applyBorder="1" applyAlignment="1">
      <alignment horizontal="center" vertical="center" wrapText="1"/>
    </xf>
    <xf numFmtId="0" fontId="10" fillId="0" borderId="0" xfId="0" applyFont="1" applyAlignment="1">
      <alignment/>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0" fontId="2" fillId="33" borderId="12" xfId="0" applyFont="1" applyFill="1" applyBorder="1" applyAlignment="1">
      <alignment horizontal="center" vertical="center" wrapText="1"/>
    </xf>
    <xf numFmtId="49" fontId="2" fillId="0" borderId="19" xfId="0" applyNumberFormat="1" applyFont="1" applyBorder="1" applyAlignment="1">
      <alignment horizontal="center" vertical="center" wrapText="1"/>
    </xf>
    <xf numFmtId="0" fontId="3" fillId="33" borderId="19" xfId="0" applyFont="1" applyFill="1" applyBorder="1" applyAlignment="1">
      <alignment horizontal="center" vertical="center"/>
    </xf>
    <xf numFmtId="49" fontId="2" fillId="0" borderId="22" xfId="0" applyNumberFormat="1" applyFont="1" applyBorder="1" applyAlignment="1">
      <alignment horizontal="center" vertical="center"/>
    </xf>
    <xf numFmtId="0" fontId="3" fillId="33" borderId="12" xfId="0" applyFont="1" applyFill="1" applyBorder="1" applyAlignment="1">
      <alignment vertical="center"/>
    </xf>
    <xf numFmtId="0" fontId="13" fillId="0" borderId="0" xfId="0" applyFont="1" applyAlignment="1">
      <alignment/>
    </xf>
    <xf numFmtId="192" fontId="2" fillId="33" borderId="17" xfId="0" applyNumberFormat="1" applyFont="1" applyFill="1" applyBorder="1" applyAlignment="1">
      <alignment horizontal="left" vertical="center" wrapText="1"/>
    </xf>
    <xf numFmtId="0" fontId="2" fillId="33" borderId="17" xfId="0" applyFont="1" applyFill="1" applyBorder="1" applyAlignment="1">
      <alignment horizontal="center" vertical="center" wrapText="1"/>
    </xf>
    <xf numFmtId="19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0" fillId="0" borderId="0" xfId="0" applyBorder="1" applyAlignment="1">
      <alignment/>
    </xf>
    <xf numFmtId="0" fontId="0" fillId="0" borderId="23" xfId="0" applyBorder="1" applyAlignment="1">
      <alignment/>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192" fontId="2" fillId="33" borderId="26" xfId="0" applyNumberFormat="1" applyFont="1" applyFill="1" applyBorder="1" applyAlignment="1">
      <alignment horizontal="center"/>
    </xf>
    <xf numFmtId="192" fontId="2" fillId="33" borderId="27" xfId="0" applyNumberFormat="1" applyFont="1" applyFill="1" applyBorder="1" applyAlignment="1">
      <alignment horizontal="center"/>
    </xf>
    <xf numFmtId="192" fontId="2" fillId="33" borderId="28" xfId="0" applyNumberFormat="1" applyFont="1" applyFill="1" applyBorder="1" applyAlignment="1">
      <alignment horizontal="center"/>
    </xf>
    <xf numFmtId="192" fontId="2" fillId="0" borderId="0" xfId="0" applyNumberFormat="1" applyFont="1" applyAlignment="1">
      <alignment horizontal="center" vertical="center"/>
    </xf>
    <xf numFmtId="0" fontId="0" fillId="0" borderId="0" xfId="0" applyFont="1" applyAlignment="1">
      <alignment/>
    </xf>
    <xf numFmtId="0" fontId="2" fillId="35" borderId="12" xfId="0" applyFont="1" applyFill="1" applyBorder="1" applyAlignment="1">
      <alignment vertical="center" wrapText="1"/>
    </xf>
    <xf numFmtId="0" fontId="2" fillId="35" borderId="12" xfId="0" applyFont="1" applyFill="1" applyBorder="1" applyAlignment="1">
      <alignment horizontal="center" vertical="center" wrapText="1"/>
    </xf>
    <xf numFmtId="0" fontId="2" fillId="35" borderId="12" xfId="0" applyFont="1" applyFill="1" applyBorder="1" applyAlignment="1">
      <alignment horizontal="left" vertical="center" wrapText="1"/>
    </xf>
    <xf numFmtId="192" fontId="2" fillId="35" borderId="12" xfId="0" applyNumberFormat="1" applyFont="1" applyFill="1" applyBorder="1" applyAlignment="1">
      <alignment horizontal="center" vertical="center"/>
    </xf>
    <xf numFmtId="0" fontId="16" fillId="36" borderId="12" xfId="0" applyFont="1" applyFill="1" applyBorder="1" applyAlignment="1">
      <alignment vertical="center" wrapText="1"/>
    </xf>
    <xf numFmtId="0" fontId="2" fillId="36" borderId="12" xfId="0" applyFont="1" applyFill="1" applyBorder="1" applyAlignment="1">
      <alignment horizontal="center" vertical="center" wrapText="1"/>
    </xf>
    <xf numFmtId="0" fontId="2" fillId="36" borderId="12" xfId="0" applyFont="1" applyFill="1" applyBorder="1" applyAlignment="1">
      <alignment horizontal="left" vertical="center" wrapText="1"/>
    </xf>
    <xf numFmtId="192" fontId="2" fillId="36" borderId="12" xfId="0" applyNumberFormat="1" applyFont="1" applyFill="1" applyBorder="1" applyAlignment="1">
      <alignment horizontal="center" vertical="center"/>
    </xf>
    <xf numFmtId="0" fontId="16" fillId="35" borderId="17" xfId="0" applyFont="1" applyFill="1" applyBorder="1" applyAlignment="1">
      <alignment horizontal="left" vertical="center" wrapText="1"/>
    </xf>
    <xf numFmtId="0" fontId="2" fillId="35" borderId="17" xfId="0" applyFont="1" applyFill="1" applyBorder="1" applyAlignment="1">
      <alignment horizontal="left" vertical="center" wrapText="1"/>
    </xf>
    <xf numFmtId="192" fontId="2" fillId="35" borderId="17" xfId="0" applyNumberFormat="1" applyFont="1" applyFill="1" applyBorder="1" applyAlignment="1">
      <alignment horizontal="center" vertical="center" wrapText="1"/>
    </xf>
    <xf numFmtId="0" fontId="16" fillId="36" borderId="17" xfId="0" applyFont="1" applyFill="1" applyBorder="1" applyAlignment="1">
      <alignment horizontal="left" vertical="center" wrapText="1"/>
    </xf>
    <xf numFmtId="0" fontId="2" fillId="36" borderId="17" xfId="0" applyFont="1" applyFill="1" applyBorder="1" applyAlignment="1">
      <alignment horizontal="left" vertical="center" wrapText="1"/>
    </xf>
    <xf numFmtId="192" fontId="2" fillId="36" borderId="17" xfId="0" applyNumberFormat="1" applyFont="1" applyFill="1" applyBorder="1" applyAlignment="1">
      <alignment horizontal="center" vertical="center" wrapText="1"/>
    </xf>
    <xf numFmtId="0" fontId="2" fillId="36" borderId="19" xfId="0" applyFont="1" applyFill="1" applyBorder="1" applyAlignment="1">
      <alignment horizontal="left" vertical="top" wrapText="1"/>
    </xf>
    <xf numFmtId="192" fontId="2" fillId="36" borderId="12" xfId="0" applyNumberFormat="1" applyFont="1" applyFill="1" applyBorder="1" applyAlignment="1">
      <alignment horizontal="center" vertical="center" wrapText="1"/>
    </xf>
    <xf numFmtId="0" fontId="16" fillId="37" borderId="17" xfId="0" applyFont="1" applyFill="1" applyBorder="1" applyAlignment="1">
      <alignment horizontal="left" vertical="top" wrapText="1"/>
    </xf>
    <xf numFmtId="192" fontId="2" fillId="37" borderId="17" xfId="0" applyNumberFormat="1" applyFont="1" applyFill="1" applyBorder="1" applyAlignment="1">
      <alignment horizontal="left" vertical="center" wrapText="1"/>
    </xf>
    <xf numFmtId="1" fontId="2" fillId="37" borderId="17" xfId="0" applyNumberFormat="1" applyFont="1" applyFill="1" applyBorder="1" applyAlignment="1">
      <alignment horizontal="center" vertical="center" wrapText="1"/>
    </xf>
    <xf numFmtId="192" fontId="2" fillId="37" borderId="17" xfId="0" applyNumberFormat="1" applyFont="1" applyFill="1" applyBorder="1" applyAlignment="1">
      <alignment horizontal="center" vertical="center" wrapText="1"/>
    </xf>
    <xf numFmtId="192" fontId="2" fillId="36" borderId="17" xfId="0" applyNumberFormat="1" applyFont="1" applyFill="1" applyBorder="1" applyAlignment="1">
      <alignment horizontal="left" vertical="center" wrapText="1"/>
    </xf>
    <xf numFmtId="1" fontId="2" fillId="36" borderId="17" xfId="0" applyNumberFormat="1" applyFont="1" applyFill="1" applyBorder="1" applyAlignment="1">
      <alignment horizontal="center" vertical="center" wrapText="1"/>
    </xf>
    <xf numFmtId="192" fontId="2" fillId="9" borderId="17" xfId="0" applyNumberFormat="1" applyFont="1" applyFill="1" applyBorder="1" applyAlignment="1">
      <alignment horizontal="left" vertical="center" wrapText="1"/>
    </xf>
    <xf numFmtId="192" fontId="0" fillId="0" borderId="0" xfId="0" applyNumberFormat="1" applyFont="1" applyAlignment="1">
      <alignment/>
    </xf>
    <xf numFmtId="192" fontId="8" fillId="0" borderId="0" xfId="0" applyNumberFormat="1" applyFont="1" applyAlignment="1">
      <alignment/>
    </xf>
    <xf numFmtId="0" fontId="2" fillId="38" borderId="17" xfId="0" applyFont="1" applyFill="1" applyBorder="1" applyAlignment="1">
      <alignment horizontal="left" vertical="center" wrapText="1"/>
    </xf>
    <xf numFmtId="192" fontId="2" fillId="38" borderId="12" xfId="0" applyNumberFormat="1" applyFont="1" applyFill="1" applyBorder="1" applyAlignment="1">
      <alignment horizontal="center" vertical="center"/>
    </xf>
    <xf numFmtId="0" fontId="2" fillId="38" borderId="12" xfId="0" applyFont="1" applyFill="1" applyBorder="1" applyAlignment="1">
      <alignment horizontal="left" vertical="center" wrapText="1"/>
    </xf>
    <xf numFmtId="192" fontId="2" fillId="38" borderId="12" xfId="0" applyNumberFormat="1" applyFont="1" applyFill="1" applyBorder="1" applyAlignment="1">
      <alignment horizontal="center" vertical="center" wrapText="1"/>
    </xf>
    <xf numFmtId="0" fontId="2" fillId="38" borderId="12" xfId="0" applyFont="1" applyFill="1" applyBorder="1" applyAlignment="1">
      <alignment horizontal="left" vertical="top" wrapText="1"/>
    </xf>
    <xf numFmtId="192" fontId="2" fillId="38" borderId="17" xfId="0" applyNumberFormat="1" applyFont="1" applyFill="1" applyBorder="1" applyAlignment="1">
      <alignment horizontal="center" vertical="center" wrapText="1"/>
    </xf>
    <xf numFmtId="192" fontId="2" fillId="38" borderId="17" xfId="0" applyNumberFormat="1" applyFont="1" applyFill="1" applyBorder="1" applyAlignment="1">
      <alignment horizontal="left" vertical="center" wrapText="1"/>
    </xf>
    <xf numFmtId="0" fontId="2" fillId="36" borderId="12" xfId="0" applyFont="1" applyFill="1" applyBorder="1" applyAlignment="1">
      <alignment vertical="center" wrapText="1"/>
    </xf>
    <xf numFmtId="0" fontId="2" fillId="38" borderId="17" xfId="0" applyFont="1" applyFill="1" applyBorder="1" applyAlignment="1">
      <alignment horizontal="left" vertical="top" wrapText="1"/>
    </xf>
    <xf numFmtId="0" fontId="2" fillId="38" borderId="17" xfId="0" applyFont="1" applyFill="1" applyBorder="1" applyAlignment="1">
      <alignment horizontal="center" vertical="center" wrapText="1"/>
    </xf>
    <xf numFmtId="0" fontId="2" fillId="38" borderId="29" xfId="0" applyNumberFormat="1" applyFont="1" applyFill="1" applyBorder="1" applyAlignment="1">
      <alignment horizontal="left" vertical="top" wrapText="1"/>
    </xf>
    <xf numFmtId="0" fontId="2" fillId="38" borderId="21" xfId="0" applyFont="1" applyFill="1" applyBorder="1" applyAlignment="1">
      <alignment horizontal="center" vertical="center" wrapText="1"/>
    </xf>
    <xf numFmtId="0" fontId="2" fillId="38" borderId="21" xfId="0" applyFont="1" applyFill="1" applyBorder="1" applyAlignment="1">
      <alignment horizontal="center" vertical="top" wrapText="1"/>
    </xf>
    <xf numFmtId="192" fontId="2" fillId="38" borderId="21" xfId="0" applyNumberFormat="1" applyFont="1" applyFill="1" applyBorder="1" applyAlignment="1">
      <alignment horizontal="center" vertical="top"/>
    </xf>
    <xf numFmtId="0" fontId="2" fillId="38" borderId="30" xfId="0" applyFont="1" applyFill="1" applyBorder="1" applyAlignment="1">
      <alignment horizontal="left" vertical="top" wrapText="1"/>
    </xf>
    <xf numFmtId="0" fontId="2" fillId="38" borderId="12" xfId="0" applyFont="1" applyFill="1" applyBorder="1" applyAlignment="1">
      <alignment horizontal="center" vertical="center" wrapText="1"/>
    </xf>
    <xf numFmtId="0" fontId="2" fillId="38" borderId="12" xfId="0" applyFont="1" applyFill="1" applyBorder="1" applyAlignment="1">
      <alignment vertical="center" wrapText="1"/>
    </xf>
    <xf numFmtId="0" fontId="2" fillId="38" borderId="0" xfId="0" applyFont="1" applyFill="1" applyBorder="1" applyAlignment="1">
      <alignment horizontal="left" vertical="top" wrapText="1"/>
    </xf>
    <xf numFmtId="192" fontId="2" fillId="38" borderId="12" xfId="0" applyNumberFormat="1" applyFont="1" applyFill="1" applyBorder="1" applyAlignment="1">
      <alignment horizontal="left" vertical="center" wrapText="1"/>
    </xf>
    <xf numFmtId="1" fontId="2" fillId="38" borderId="17" xfId="0" applyNumberFormat="1" applyFont="1" applyFill="1" applyBorder="1" applyAlignment="1">
      <alignment horizontal="center" vertical="center" wrapText="1"/>
    </xf>
    <xf numFmtId="49" fontId="2" fillId="38" borderId="12" xfId="0" applyNumberFormat="1" applyFont="1" applyFill="1" applyBorder="1" applyAlignment="1">
      <alignment horizontal="center" vertical="center" wrapText="1"/>
    </xf>
    <xf numFmtId="49" fontId="2" fillId="38" borderId="17" xfId="0" applyNumberFormat="1" applyFont="1" applyFill="1" applyBorder="1" applyAlignment="1">
      <alignment horizontal="center" vertical="center" wrapText="1"/>
    </xf>
    <xf numFmtId="0" fontId="3" fillId="38" borderId="17"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7" xfId="0" applyFont="1" applyFill="1" applyBorder="1" applyAlignment="1">
      <alignment horizontal="right" vertical="center" wrapText="1"/>
    </xf>
    <xf numFmtId="192" fontId="3" fillId="11" borderId="17" xfId="0" applyNumberFormat="1" applyFont="1" applyFill="1" applyBorder="1" applyAlignment="1">
      <alignment horizontal="left" vertical="center" wrapText="1"/>
    </xf>
    <xf numFmtId="192" fontId="3" fillId="11" borderId="17" xfId="0" applyNumberFormat="1" applyFont="1" applyFill="1" applyBorder="1" applyAlignment="1">
      <alignment horizontal="center" vertical="center" wrapText="1"/>
    </xf>
    <xf numFmtId="49" fontId="2" fillId="38" borderId="30" xfId="0" applyNumberFormat="1" applyFont="1" applyFill="1" applyBorder="1" applyAlignment="1">
      <alignment horizontal="center" vertical="center"/>
    </xf>
    <xf numFmtId="0" fontId="16" fillId="35" borderId="12" xfId="0" applyFont="1" applyFill="1" applyBorder="1" applyAlignment="1">
      <alignment vertical="center" wrapText="1"/>
    </xf>
    <xf numFmtId="0" fontId="3" fillId="33" borderId="16" xfId="0" applyFont="1" applyFill="1" applyBorder="1" applyAlignment="1">
      <alignment horizontal="center" vertical="center"/>
    </xf>
    <xf numFmtId="0" fontId="3" fillId="38" borderId="16" xfId="0" applyFont="1" applyFill="1" applyBorder="1" applyAlignment="1">
      <alignment horizontal="center" vertical="center"/>
    </xf>
    <xf numFmtId="0" fontId="3" fillId="38" borderId="12" xfId="0" applyFont="1" applyFill="1" applyBorder="1" applyAlignment="1">
      <alignment horizontal="center" vertical="center"/>
    </xf>
    <xf numFmtId="0" fontId="3" fillId="11" borderId="22"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11" borderId="12" xfId="0" applyFont="1" applyFill="1" applyBorder="1" applyAlignment="1">
      <alignment horizontal="right" vertical="center" wrapText="1"/>
    </xf>
    <xf numFmtId="192" fontId="3" fillId="11" borderId="12" xfId="0" applyNumberFormat="1" applyFont="1" applyFill="1" applyBorder="1" applyAlignment="1">
      <alignment horizontal="left" vertical="center" wrapText="1"/>
    </xf>
    <xf numFmtId="192" fontId="3" fillId="11" borderId="12" xfId="0" applyNumberFormat="1" applyFont="1" applyFill="1" applyBorder="1" applyAlignment="1">
      <alignment horizontal="center" vertical="center" wrapText="1"/>
    </xf>
    <xf numFmtId="0" fontId="2" fillId="39" borderId="12" xfId="0" applyFont="1" applyFill="1" applyBorder="1" applyAlignment="1">
      <alignment horizontal="left" vertical="top" wrapText="1"/>
    </xf>
    <xf numFmtId="0" fontId="2" fillId="39" borderId="12" xfId="0" applyFont="1" applyFill="1" applyBorder="1" applyAlignment="1">
      <alignment horizontal="left" vertical="center" wrapText="1"/>
    </xf>
    <xf numFmtId="0" fontId="2" fillId="7" borderId="12" xfId="0" applyFont="1" applyFill="1" applyBorder="1" applyAlignment="1">
      <alignment horizontal="left" vertical="top" wrapText="1"/>
    </xf>
    <xf numFmtId="0" fontId="2" fillId="7" borderId="12" xfId="0" applyFont="1" applyFill="1" applyBorder="1" applyAlignment="1">
      <alignment horizontal="left" vertical="center" wrapText="1"/>
    </xf>
    <xf numFmtId="192" fontId="2" fillId="7" borderId="12"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192" fontId="2" fillId="39" borderId="12" xfId="0" applyNumberFormat="1" applyFont="1" applyFill="1" applyBorder="1" applyAlignment="1">
      <alignment horizontal="center" vertical="center"/>
    </xf>
    <xf numFmtId="192" fontId="2" fillId="14" borderId="17" xfId="0" applyNumberFormat="1" applyFont="1" applyFill="1" applyBorder="1" applyAlignment="1">
      <alignment horizontal="center" vertical="center" wrapText="1"/>
    </xf>
    <xf numFmtId="0" fontId="2" fillId="38" borderId="20" xfId="0" applyFont="1" applyFill="1" applyBorder="1" applyAlignment="1">
      <alignment horizontal="left" vertical="center" wrapText="1"/>
    </xf>
    <xf numFmtId="0" fontId="2" fillId="38" borderId="30" xfId="0" applyFont="1" applyFill="1" applyBorder="1" applyAlignment="1">
      <alignment horizontal="left" vertical="center" wrapText="1"/>
    </xf>
    <xf numFmtId="192" fontId="2" fillId="38" borderId="30" xfId="0" applyNumberFormat="1" applyFont="1" applyFill="1" applyBorder="1" applyAlignment="1">
      <alignment horizontal="center" vertical="center"/>
    </xf>
    <xf numFmtId="192" fontId="2" fillId="14" borderId="12" xfId="0" applyNumberFormat="1" applyFont="1" applyFill="1" applyBorder="1" applyAlignment="1">
      <alignment horizontal="center" vertical="center"/>
    </xf>
    <xf numFmtId="192" fontId="2" fillId="38" borderId="17" xfId="0" applyNumberFormat="1" applyFont="1" applyFill="1" applyBorder="1" applyAlignment="1">
      <alignment horizontal="center" vertical="center"/>
    </xf>
    <xf numFmtId="0" fontId="2" fillId="38" borderId="0" xfId="0" applyNumberFormat="1" applyFont="1" applyFill="1" applyBorder="1" applyAlignment="1">
      <alignment horizontal="left" vertical="top" wrapText="1"/>
    </xf>
    <xf numFmtId="192" fontId="2" fillId="38" borderId="20" xfId="0" applyNumberFormat="1" applyFont="1" applyFill="1" applyBorder="1" applyAlignment="1">
      <alignment horizontal="center" vertical="center"/>
    </xf>
    <xf numFmtId="192" fontId="2" fillId="38" borderId="20" xfId="0" applyNumberFormat="1" applyFont="1" applyFill="1" applyBorder="1" applyAlignment="1">
      <alignment vertical="center"/>
    </xf>
    <xf numFmtId="0" fontId="2" fillId="38" borderId="12" xfId="0" applyFont="1" applyFill="1" applyBorder="1" applyAlignment="1">
      <alignment vertical="center"/>
    </xf>
    <xf numFmtId="0" fontId="2" fillId="38" borderId="0" xfId="0" applyFont="1" applyFill="1" applyAlignment="1">
      <alignment horizontal="left" vertical="top" wrapText="1"/>
    </xf>
    <xf numFmtId="0" fontId="2" fillId="38" borderId="13" xfId="0" applyFont="1" applyFill="1" applyBorder="1" applyAlignment="1">
      <alignment horizontal="left" vertical="center" wrapText="1"/>
    </xf>
    <xf numFmtId="0" fontId="2" fillId="38" borderId="12" xfId="0" applyFont="1" applyFill="1" applyBorder="1" applyAlignment="1">
      <alignment horizontal="center" vertical="center"/>
    </xf>
    <xf numFmtId="49" fontId="2" fillId="38" borderId="18" xfId="0" applyNumberFormat="1" applyFont="1" applyFill="1" applyBorder="1" applyAlignment="1">
      <alignment horizontal="center" vertical="center" wrapText="1"/>
    </xf>
    <xf numFmtId="192" fontId="2" fillId="38" borderId="20" xfId="0" applyNumberFormat="1" applyFont="1" applyFill="1" applyBorder="1" applyAlignment="1">
      <alignment horizontal="center" vertical="center" wrapText="1"/>
    </xf>
    <xf numFmtId="192" fontId="2" fillId="38" borderId="12" xfId="0" applyNumberFormat="1" applyFont="1" applyFill="1" applyBorder="1" applyAlignment="1">
      <alignment horizontal="left" vertical="top" wrapText="1"/>
    </xf>
    <xf numFmtId="1" fontId="2" fillId="38" borderId="12" xfId="0" applyNumberFormat="1" applyFont="1" applyFill="1" applyBorder="1" applyAlignment="1">
      <alignment horizontal="center" vertical="center" wrapText="1"/>
    </xf>
    <xf numFmtId="192" fontId="2" fillId="38" borderId="12" xfId="0" applyNumberFormat="1" applyFont="1" applyFill="1" applyBorder="1" applyAlignment="1">
      <alignment vertical="center" wrapText="1"/>
    </xf>
    <xf numFmtId="192" fontId="2" fillId="38" borderId="17" xfId="0" applyNumberFormat="1" applyFont="1" applyFill="1" applyBorder="1" applyAlignment="1">
      <alignment vertical="center" wrapText="1"/>
    </xf>
    <xf numFmtId="49" fontId="2" fillId="38" borderId="31" xfId="0" applyNumberFormat="1" applyFont="1" applyFill="1" applyBorder="1" applyAlignment="1">
      <alignment horizontal="center" vertical="center"/>
    </xf>
    <xf numFmtId="0" fontId="2" fillId="38" borderId="20" xfId="0" applyFont="1" applyFill="1" applyBorder="1" applyAlignment="1">
      <alignment horizontal="center" vertical="center" wrapText="1"/>
    </xf>
    <xf numFmtId="192" fontId="2" fillId="38" borderId="0" xfId="0" applyNumberFormat="1" applyFont="1" applyFill="1" applyAlignment="1">
      <alignment horizontal="center" vertical="center"/>
    </xf>
    <xf numFmtId="49" fontId="2" fillId="38" borderId="17" xfId="0" applyNumberFormat="1" applyFont="1" applyFill="1" applyBorder="1" applyAlignment="1">
      <alignment horizontal="center" vertical="center"/>
    </xf>
    <xf numFmtId="0" fontId="2" fillId="38" borderId="22" xfId="0" applyFont="1" applyFill="1" applyBorder="1" applyAlignment="1">
      <alignment horizontal="center" vertical="top" wrapText="1"/>
    </xf>
    <xf numFmtId="192" fontId="2" fillId="38" borderId="22" xfId="0" applyNumberFormat="1" applyFont="1" applyFill="1" applyBorder="1" applyAlignment="1">
      <alignment horizontal="center" vertical="top"/>
    </xf>
    <xf numFmtId="192" fontId="2" fillId="38" borderId="22" xfId="0" applyNumberFormat="1" applyFont="1" applyFill="1" applyBorder="1" applyAlignment="1">
      <alignment horizontal="center" vertical="top" wrapText="1"/>
    </xf>
    <xf numFmtId="49" fontId="2" fillId="38" borderId="17" xfId="0" applyNumberFormat="1" applyFont="1" applyFill="1" applyBorder="1" applyAlignment="1">
      <alignment vertical="top" wrapText="1"/>
    </xf>
    <xf numFmtId="0" fontId="2" fillId="38" borderId="32" xfId="0" applyFont="1" applyFill="1" applyBorder="1" applyAlignment="1">
      <alignment horizontal="center" vertical="center" wrapText="1"/>
    </xf>
    <xf numFmtId="0" fontId="2" fillId="38" borderId="32" xfId="0" applyFont="1" applyFill="1" applyBorder="1" applyAlignment="1">
      <alignment horizontal="center" vertical="top" wrapText="1"/>
    </xf>
    <xf numFmtId="192" fontId="2" fillId="38" borderId="32" xfId="0" applyNumberFormat="1" applyFont="1" applyFill="1" applyBorder="1" applyAlignment="1">
      <alignment horizontal="center" vertical="top"/>
    </xf>
    <xf numFmtId="0" fontId="2" fillId="38" borderId="20" xfId="0" applyFont="1" applyFill="1" applyBorder="1" applyAlignment="1">
      <alignment horizontal="left" vertical="top" wrapText="1"/>
    </xf>
    <xf numFmtId="0" fontId="2" fillId="38" borderId="30" xfId="0" applyFont="1" applyFill="1" applyBorder="1" applyAlignment="1">
      <alignment horizontal="center" vertical="center" wrapText="1"/>
    </xf>
    <xf numFmtId="192" fontId="3" fillId="38" borderId="12" xfId="0" applyNumberFormat="1" applyFont="1" applyFill="1" applyBorder="1" applyAlignment="1">
      <alignment horizontal="center" vertical="center"/>
    </xf>
    <xf numFmtId="0" fontId="2" fillId="38" borderId="33" xfId="0"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15" xfId="0" applyFont="1" applyBorder="1" applyAlignment="1">
      <alignment horizontal="center"/>
    </xf>
    <xf numFmtId="0" fontId="3" fillId="0" borderId="29" xfId="0" applyFont="1" applyBorder="1" applyAlignment="1">
      <alignment horizontal="center"/>
    </xf>
    <xf numFmtId="0" fontId="3" fillId="0" borderId="37" xfId="0" applyFont="1" applyBorder="1" applyAlignment="1">
      <alignment horizontal="center"/>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Border="1" applyAlignment="1">
      <alignment horizontal="center"/>
    </xf>
    <xf numFmtId="0" fontId="3" fillId="0" borderId="38" xfId="0" applyFont="1" applyBorder="1" applyAlignment="1">
      <alignment horizontal="center"/>
    </xf>
    <xf numFmtId="0" fontId="3" fillId="0" borderId="34" xfId="0" applyFont="1" applyBorder="1" applyAlignment="1">
      <alignment horizontal="center"/>
    </xf>
    <xf numFmtId="0" fontId="3" fillId="0" borderId="23" xfId="0" applyFont="1" applyBorder="1" applyAlignment="1">
      <alignment horizontal="center"/>
    </xf>
    <xf numFmtId="0" fontId="2" fillId="38" borderId="17" xfId="0" applyFont="1" applyFill="1" applyBorder="1" applyAlignment="1">
      <alignment horizontal="left" vertical="top" wrapText="1"/>
    </xf>
    <xf numFmtId="0" fontId="2" fillId="38" borderId="20" xfId="0" applyFont="1" applyFill="1" applyBorder="1" applyAlignment="1">
      <alignment horizontal="left" vertical="top" wrapText="1"/>
    </xf>
    <xf numFmtId="49" fontId="2" fillId="0" borderId="17"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14" fillId="0" borderId="0" xfId="0" applyFont="1" applyAlignment="1">
      <alignment horizontal="center"/>
    </xf>
    <xf numFmtId="0" fontId="3" fillId="0" borderId="12" xfId="0" applyFont="1" applyBorder="1" applyAlignment="1">
      <alignment horizont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3" fillId="0" borderId="21" xfId="0" applyFont="1" applyBorder="1" applyAlignment="1">
      <alignment horizontal="center"/>
    </xf>
    <xf numFmtId="0" fontId="3" fillId="0" borderId="39" xfId="0" applyFont="1" applyBorder="1" applyAlignment="1">
      <alignment horizontal="center"/>
    </xf>
    <xf numFmtId="0" fontId="3" fillId="38" borderId="19"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38" borderId="2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 fillId="0" borderId="0" xfId="0" applyFont="1" applyBorder="1" applyAlignment="1">
      <alignment horizontal="left"/>
    </xf>
    <xf numFmtId="0" fontId="2" fillId="0" borderId="4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0"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0" xfId="0" applyFont="1" applyAlignment="1">
      <alignment horizontal="left"/>
    </xf>
    <xf numFmtId="192" fontId="3" fillId="38" borderId="34" xfId="0" applyNumberFormat="1" applyFont="1" applyFill="1" applyBorder="1" applyAlignment="1">
      <alignment horizontal="center" vertical="center"/>
    </xf>
    <xf numFmtId="192" fontId="3" fillId="38" borderId="35" xfId="0" applyNumberFormat="1" applyFont="1" applyFill="1" applyBorder="1" applyAlignment="1">
      <alignment horizontal="center"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49" fontId="2" fillId="38" borderId="17" xfId="0" applyNumberFormat="1" applyFont="1" applyFill="1" applyBorder="1" applyAlignment="1">
      <alignment horizontal="center" vertical="center"/>
    </xf>
    <xf numFmtId="49" fontId="2" fillId="38" borderId="20" xfId="0" applyNumberFormat="1" applyFont="1" applyFill="1" applyBorder="1" applyAlignment="1">
      <alignment horizontal="center" vertical="center"/>
    </xf>
    <xf numFmtId="49" fontId="2" fillId="38" borderId="30" xfId="0" applyNumberFormat="1" applyFont="1" applyFill="1" applyBorder="1" applyAlignment="1">
      <alignment horizontal="center" vertical="center"/>
    </xf>
    <xf numFmtId="0" fontId="15" fillId="0" borderId="0" xfId="0" applyFont="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2" fillId="0" borderId="0" xfId="0" applyFont="1" applyAlignment="1">
      <alignment horizontal="left" vertical="top" wrapText="1"/>
    </xf>
    <xf numFmtId="192" fontId="2" fillId="33" borderId="44" xfId="0" applyNumberFormat="1" applyFont="1" applyFill="1" applyBorder="1" applyAlignment="1">
      <alignment horizontal="center"/>
    </xf>
    <xf numFmtId="192" fontId="2" fillId="33" borderId="45" xfId="0" applyNumberFormat="1" applyFont="1" applyFill="1" applyBorder="1" applyAlignment="1">
      <alignment horizontal="center"/>
    </xf>
    <xf numFmtId="192" fontId="2" fillId="33" borderId="46" xfId="0" applyNumberFormat="1" applyFont="1" applyFill="1" applyBorder="1" applyAlignment="1">
      <alignment horizontal="center"/>
    </xf>
    <xf numFmtId="192" fontId="2" fillId="33" borderId="47" xfId="0" applyNumberFormat="1" applyFont="1" applyFill="1" applyBorder="1" applyAlignment="1">
      <alignment horizontal="center"/>
    </xf>
    <xf numFmtId="192" fontId="2" fillId="33" borderId="41" xfId="0" applyNumberFormat="1" applyFont="1" applyFill="1" applyBorder="1" applyAlignment="1">
      <alignment horizontal="center"/>
    </xf>
    <xf numFmtId="192" fontId="2" fillId="33" borderId="43" xfId="0" applyNumberFormat="1" applyFont="1" applyFill="1" applyBorder="1" applyAlignment="1">
      <alignment horizontal="center"/>
    </xf>
    <xf numFmtId="0" fontId="2" fillId="0" borderId="4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0" xfId="0" applyFont="1" applyBorder="1" applyAlignment="1">
      <alignment horizontal="center"/>
    </xf>
    <xf numFmtId="0" fontId="3" fillId="0" borderId="40" xfId="0" applyFont="1" applyBorder="1" applyAlignment="1">
      <alignment horizontal="center" vertical="center" wrapText="1"/>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3" fillId="0" borderId="4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5"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C177"/>
  <sheetViews>
    <sheetView zoomScale="60" zoomScaleNormal="60" zoomScaleSheetLayoutView="75" zoomScalePageLayoutView="0" workbookViewId="0" topLeftCell="A64">
      <selection activeCell="M49" sqref="M49"/>
    </sheetView>
  </sheetViews>
  <sheetFormatPr defaultColWidth="9.00390625" defaultRowHeight="12.75"/>
  <cols>
    <col min="1" max="1" width="5.125" style="0" customWidth="1"/>
    <col min="2" max="2" width="39.50390625" style="0" customWidth="1"/>
    <col min="3" max="3" width="11.875" style="0" customWidth="1"/>
    <col min="4" max="4" width="9.00390625" style="0" customWidth="1"/>
    <col min="5" max="5" width="13.875" style="0" customWidth="1"/>
    <col min="6" max="6" width="12.875" style="0" customWidth="1"/>
    <col min="7" max="7" width="11.75390625" style="0" customWidth="1"/>
    <col min="8" max="8" width="10.75390625" style="0" customWidth="1"/>
    <col min="9" max="9" width="13.00390625" style="0" customWidth="1"/>
    <col min="10" max="10" width="11.875" style="0" customWidth="1"/>
    <col min="11" max="11" width="12.50390625" style="0" customWidth="1"/>
    <col min="12" max="12" width="11.50390625" style="0" customWidth="1"/>
    <col min="13" max="13" width="80.50390625" style="0" customWidth="1"/>
  </cols>
  <sheetData>
    <row r="2" spans="1:13" ht="10.5" customHeight="1">
      <c r="A2" s="1"/>
      <c r="B2" s="1"/>
      <c r="C2" s="1"/>
      <c r="D2" s="1"/>
      <c r="E2" s="1"/>
      <c r="F2" s="1"/>
      <c r="G2" s="1"/>
      <c r="H2" s="1"/>
      <c r="I2" s="1"/>
      <c r="J2" s="1"/>
      <c r="K2" s="1"/>
      <c r="L2" s="1"/>
      <c r="M2" s="1"/>
    </row>
    <row r="3" spans="1:13" ht="22.5" customHeight="1">
      <c r="A3" s="223" t="s">
        <v>101</v>
      </c>
      <c r="B3" s="223"/>
      <c r="C3" s="223"/>
      <c r="D3" s="223"/>
      <c r="E3" s="223"/>
      <c r="F3" s="223"/>
      <c r="G3" s="223"/>
      <c r="H3" s="223"/>
      <c r="I3" s="223"/>
      <c r="J3" s="223"/>
      <c r="K3" s="223"/>
      <c r="L3" s="223"/>
      <c r="M3" s="223"/>
    </row>
    <row r="4" spans="1:13" ht="10.5" customHeight="1">
      <c r="A4" s="1"/>
      <c r="B4" s="1"/>
      <c r="C4" s="1"/>
      <c r="D4" s="1"/>
      <c r="E4" s="1"/>
      <c r="F4" s="1"/>
      <c r="G4" s="1"/>
      <c r="H4" s="1"/>
      <c r="I4" s="1"/>
      <c r="J4" s="1"/>
      <c r="K4" s="1"/>
      <c r="L4" s="1"/>
      <c r="M4" s="1"/>
    </row>
    <row r="5" spans="1:13" ht="15">
      <c r="A5" s="3">
        <v>1</v>
      </c>
      <c r="B5" s="207" t="s">
        <v>23</v>
      </c>
      <c r="C5" s="224"/>
      <c r="D5" s="224"/>
      <c r="E5" s="224"/>
      <c r="F5" s="224"/>
      <c r="G5" s="224"/>
      <c r="H5" s="224"/>
      <c r="I5" s="224"/>
      <c r="J5" s="224"/>
      <c r="K5" s="224"/>
      <c r="L5" s="224"/>
      <c r="M5" s="224"/>
    </row>
    <row r="6" spans="1:13" ht="15">
      <c r="A6" s="214" t="s">
        <v>73</v>
      </c>
      <c r="B6" s="214"/>
      <c r="C6" s="214"/>
      <c r="D6" s="214"/>
      <c r="E6" s="214"/>
      <c r="F6" s="1"/>
      <c r="G6" s="1"/>
      <c r="H6" s="1"/>
      <c r="I6" s="1"/>
      <c r="J6" s="1"/>
      <c r="K6" s="1"/>
      <c r="L6" s="1"/>
      <c r="M6" s="1"/>
    </row>
    <row r="7" spans="1:13" ht="9.75" customHeight="1">
      <c r="A7" s="1"/>
      <c r="B7" s="1"/>
      <c r="C7" s="1"/>
      <c r="D7" s="1"/>
      <c r="E7" s="1"/>
      <c r="F7" s="1"/>
      <c r="G7" s="1"/>
      <c r="H7" s="1"/>
      <c r="I7" s="1"/>
      <c r="J7" s="1"/>
      <c r="K7" s="1"/>
      <c r="L7" s="1"/>
      <c r="M7" s="1"/>
    </row>
    <row r="8" spans="1:13" ht="15">
      <c r="A8" s="3">
        <v>2</v>
      </c>
      <c r="B8" s="207" t="s">
        <v>23</v>
      </c>
      <c r="C8" s="224"/>
      <c r="D8" s="224"/>
      <c r="E8" s="224"/>
      <c r="F8" s="224"/>
      <c r="G8" s="224"/>
      <c r="H8" s="224"/>
      <c r="I8" s="224"/>
      <c r="J8" s="224"/>
      <c r="K8" s="224"/>
      <c r="L8" s="224"/>
      <c r="M8" s="224"/>
    </row>
    <row r="9" spans="1:13" ht="15">
      <c r="A9" s="214" t="s">
        <v>74</v>
      </c>
      <c r="B9" s="214"/>
      <c r="C9" s="214"/>
      <c r="D9" s="214"/>
      <c r="E9" s="214"/>
      <c r="F9" s="1"/>
      <c r="G9" s="1"/>
      <c r="H9" s="1"/>
      <c r="I9" s="1"/>
      <c r="J9" s="1"/>
      <c r="K9" s="1"/>
      <c r="L9" s="1"/>
      <c r="M9" s="1"/>
    </row>
    <row r="10" spans="1:13" ht="9.75" customHeight="1">
      <c r="A10" s="1"/>
      <c r="B10" s="1"/>
      <c r="C10" s="1"/>
      <c r="D10" s="1"/>
      <c r="E10" s="1"/>
      <c r="F10" s="1"/>
      <c r="G10" s="1"/>
      <c r="H10" s="1"/>
      <c r="I10" s="1"/>
      <c r="J10" s="1"/>
      <c r="K10" s="1"/>
      <c r="L10" s="1"/>
      <c r="M10" s="1"/>
    </row>
    <row r="11" spans="1:13" ht="18" customHeight="1">
      <c r="A11" s="3">
        <v>3</v>
      </c>
      <c r="B11" s="207" t="s">
        <v>71</v>
      </c>
      <c r="C11" s="207"/>
      <c r="D11" s="207"/>
      <c r="E11" s="207"/>
      <c r="F11" s="207"/>
      <c r="G11" s="207"/>
      <c r="H11" s="207"/>
      <c r="I11" s="207"/>
      <c r="J11" s="207"/>
      <c r="K11" s="207"/>
      <c r="L11" s="207"/>
      <c r="M11" s="207"/>
    </row>
    <row r="12" spans="1:13" ht="15">
      <c r="A12" s="214" t="s">
        <v>75</v>
      </c>
      <c r="B12" s="214"/>
      <c r="C12" s="214"/>
      <c r="D12" s="214"/>
      <c r="E12" s="214"/>
      <c r="F12" s="214"/>
      <c r="G12" s="214"/>
      <c r="H12" s="1"/>
      <c r="I12" s="1"/>
      <c r="J12" s="1"/>
      <c r="K12" s="1"/>
      <c r="L12" s="1"/>
      <c r="M12" s="1"/>
    </row>
    <row r="13" spans="1:13" ht="9.75" customHeight="1">
      <c r="A13" s="1"/>
      <c r="B13" s="1"/>
      <c r="C13" s="1"/>
      <c r="D13" s="1"/>
      <c r="E13" s="1"/>
      <c r="F13" s="2"/>
      <c r="G13" s="1"/>
      <c r="H13" s="1"/>
      <c r="I13" s="1"/>
      <c r="J13" s="1"/>
      <c r="K13" s="1"/>
      <c r="L13" s="1"/>
      <c r="M13" s="1"/>
    </row>
    <row r="14" spans="1:13" ht="6" customHeight="1" thickBot="1">
      <c r="A14" s="1"/>
      <c r="B14" s="4"/>
      <c r="C14" s="4"/>
      <c r="D14" s="4"/>
      <c r="E14" s="4"/>
      <c r="F14" s="1"/>
      <c r="G14" s="1"/>
      <c r="H14" s="1"/>
      <c r="I14" s="1"/>
      <c r="J14" s="1"/>
      <c r="K14" s="1"/>
      <c r="L14" s="1"/>
      <c r="M14" s="1"/>
    </row>
    <row r="15" spans="1:13" ht="50.25" customHeight="1" thickBot="1">
      <c r="A15" s="179" t="s">
        <v>11</v>
      </c>
      <c r="B15" s="179" t="s">
        <v>57</v>
      </c>
      <c r="C15" s="179" t="s">
        <v>76</v>
      </c>
      <c r="D15" s="179" t="s">
        <v>19</v>
      </c>
      <c r="E15" s="208" t="s">
        <v>102</v>
      </c>
      <c r="F15" s="209"/>
      <c r="G15" s="209"/>
      <c r="H15" s="210"/>
      <c r="I15" s="208" t="s">
        <v>103</v>
      </c>
      <c r="J15" s="209"/>
      <c r="K15" s="209"/>
      <c r="L15" s="210"/>
      <c r="M15" s="179" t="s">
        <v>78</v>
      </c>
    </row>
    <row r="16" spans="1:13" ht="21.75" customHeight="1" thickBot="1">
      <c r="A16" s="180"/>
      <c r="B16" s="180"/>
      <c r="C16" s="180"/>
      <c r="D16" s="180"/>
      <c r="E16" s="179" t="s">
        <v>13</v>
      </c>
      <c r="F16" s="211" t="s">
        <v>12</v>
      </c>
      <c r="G16" s="212"/>
      <c r="H16" s="213"/>
      <c r="I16" s="179" t="s">
        <v>13</v>
      </c>
      <c r="J16" s="211" t="s">
        <v>12</v>
      </c>
      <c r="K16" s="212"/>
      <c r="L16" s="213"/>
      <c r="M16" s="180"/>
    </row>
    <row r="17" spans="1:13" ht="73.5" customHeight="1" thickBot="1">
      <c r="A17" s="180"/>
      <c r="B17" s="180"/>
      <c r="C17" s="180"/>
      <c r="D17" s="180"/>
      <c r="E17" s="180"/>
      <c r="F17" s="5" t="s">
        <v>14</v>
      </c>
      <c r="G17" s="5" t="s">
        <v>10</v>
      </c>
      <c r="H17" s="6" t="s">
        <v>77</v>
      </c>
      <c r="I17" s="180"/>
      <c r="J17" s="5" t="s">
        <v>14</v>
      </c>
      <c r="K17" s="5" t="s">
        <v>10</v>
      </c>
      <c r="L17" s="6" t="s">
        <v>77</v>
      </c>
      <c r="M17" s="180"/>
    </row>
    <row r="18" spans="1:13" ht="33.75" customHeight="1" thickBot="1">
      <c r="A18" s="7">
        <v>1</v>
      </c>
      <c r="B18" s="7">
        <v>2</v>
      </c>
      <c r="C18" s="7">
        <v>3</v>
      </c>
      <c r="D18" s="7">
        <v>4</v>
      </c>
      <c r="E18" s="7">
        <v>5</v>
      </c>
      <c r="F18" s="7">
        <v>6</v>
      </c>
      <c r="G18" s="7">
        <v>7</v>
      </c>
      <c r="H18" s="8">
        <v>9</v>
      </c>
      <c r="I18" s="7">
        <v>10</v>
      </c>
      <c r="J18" s="7">
        <v>11</v>
      </c>
      <c r="K18" s="7">
        <v>12</v>
      </c>
      <c r="L18" s="8">
        <v>14</v>
      </c>
      <c r="M18" s="7">
        <v>15</v>
      </c>
    </row>
    <row r="19" spans="1:13" ht="16.5" customHeight="1" thickBot="1">
      <c r="A19" s="217" t="s">
        <v>15</v>
      </c>
      <c r="B19" s="218"/>
      <c r="C19" s="218"/>
      <c r="D19" s="218"/>
      <c r="E19" s="218"/>
      <c r="F19" s="218"/>
      <c r="G19" s="218"/>
      <c r="H19" s="218"/>
      <c r="I19" s="218"/>
      <c r="J19" s="218"/>
      <c r="K19" s="218"/>
      <c r="L19" s="218"/>
      <c r="M19" s="219"/>
    </row>
    <row r="20" spans="1:13" ht="99.75" customHeight="1">
      <c r="A20" s="156" t="s">
        <v>31</v>
      </c>
      <c r="B20" s="138" t="s">
        <v>66</v>
      </c>
      <c r="C20" s="157" t="s">
        <v>21</v>
      </c>
      <c r="D20" s="138" t="s">
        <v>2</v>
      </c>
      <c r="E20" s="144">
        <f>G20</f>
        <v>190681.1</v>
      </c>
      <c r="F20" s="144"/>
      <c r="G20" s="158">
        <v>190681.1</v>
      </c>
      <c r="H20" s="144"/>
      <c r="I20" s="144">
        <f>K20</f>
        <v>0</v>
      </c>
      <c r="J20" s="144"/>
      <c r="K20" s="144">
        <v>0</v>
      </c>
      <c r="L20" s="144"/>
      <c r="M20" s="139" t="s">
        <v>146</v>
      </c>
    </row>
    <row r="21" spans="1:185" s="41" customFormat="1" ht="144" customHeight="1">
      <c r="A21" s="159" t="s">
        <v>32</v>
      </c>
      <c r="B21" s="101" t="s">
        <v>203</v>
      </c>
      <c r="C21" s="102" t="s">
        <v>21</v>
      </c>
      <c r="D21" s="93" t="s">
        <v>2</v>
      </c>
      <c r="E21" s="142">
        <f>G21</f>
        <v>2321</v>
      </c>
      <c r="F21" s="142"/>
      <c r="G21" s="142">
        <v>2321</v>
      </c>
      <c r="H21" s="142"/>
      <c r="I21" s="142">
        <f>K21</f>
        <v>115.1</v>
      </c>
      <c r="J21" s="142"/>
      <c r="K21" s="142">
        <v>115.1</v>
      </c>
      <c r="L21" s="142"/>
      <c r="M21" s="93" t="s">
        <v>147</v>
      </c>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row>
    <row r="22" spans="1:185" s="41" customFormat="1" ht="229.5" customHeight="1">
      <c r="A22" s="220" t="s">
        <v>33</v>
      </c>
      <c r="B22" s="191" t="s">
        <v>180</v>
      </c>
      <c r="C22" s="160" t="s">
        <v>21</v>
      </c>
      <c r="D22" s="160" t="s">
        <v>2</v>
      </c>
      <c r="E22" s="161">
        <f>G22</f>
        <v>162156.7</v>
      </c>
      <c r="F22" s="161"/>
      <c r="G22" s="161">
        <v>162156.7</v>
      </c>
      <c r="H22" s="161"/>
      <c r="I22" s="161">
        <f>K22</f>
        <v>130501.2</v>
      </c>
      <c r="J22" s="161"/>
      <c r="K22" s="162">
        <v>130501.2</v>
      </c>
      <c r="L22" s="161"/>
      <c r="M22" s="163" t="s">
        <v>162</v>
      </c>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row>
    <row r="23" spans="1:185" s="41" customFormat="1" ht="297" customHeight="1">
      <c r="A23" s="221"/>
      <c r="B23" s="192"/>
      <c r="C23" s="164"/>
      <c r="D23" s="165"/>
      <c r="E23" s="166"/>
      <c r="F23" s="166"/>
      <c r="G23" s="166"/>
      <c r="H23" s="166"/>
      <c r="I23" s="166"/>
      <c r="J23" s="166"/>
      <c r="K23" s="166"/>
      <c r="L23" s="166"/>
      <c r="M23" s="167"/>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row>
    <row r="24" spans="1:185" s="41" customFormat="1" ht="408.75" customHeight="1">
      <c r="A24" s="222"/>
      <c r="B24" s="103" t="s">
        <v>179</v>
      </c>
      <c r="C24" s="104"/>
      <c r="D24" s="105"/>
      <c r="E24" s="106"/>
      <c r="F24" s="106"/>
      <c r="G24" s="106"/>
      <c r="H24" s="106"/>
      <c r="I24" s="106"/>
      <c r="J24" s="106"/>
      <c r="K24" s="106"/>
      <c r="L24" s="106"/>
      <c r="M24" s="10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row>
    <row r="25" spans="1:76" s="41" customFormat="1" ht="37.5" customHeight="1" hidden="1">
      <c r="A25" s="120" t="s">
        <v>34</v>
      </c>
      <c r="B25" s="107" t="s">
        <v>175</v>
      </c>
      <c r="C25" s="168" t="s">
        <v>3</v>
      </c>
      <c r="D25" s="139">
        <v>2016</v>
      </c>
      <c r="E25" s="140">
        <f>G25</f>
        <v>0</v>
      </c>
      <c r="F25" s="140"/>
      <c r="G25" s="140">
        <v>0</v>
      </c>
      <c r="H25" s="140"/>
      <c r="I25" s="140">
        <f>K25</f>
        <v>0</v>
      </c>
      <c r="J25" s="140"/>
      <c r="K25" s="140">
        <v>0</v>
      </c>
      <c r="L25" s="140"/>
      <c r="M25" s="139" t="s">
        <v>116</v>
      </c>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9"/>
    </row>
    <row r="26" spans="1:14" ht="93" customHeight="1">
      <c r="A26" s="198" t="s">
        <v>35</v>
      </c>
      <c r="B26" s="101" t="s">
        <v>174</v>
      </c>
      <c r="C26" s="108" t="s">
        <v>22</v>
      </c>
      <c r="D26" s="95" t="s">
        <v>2</v>
      </c>
      <c r="E26" s="94">
        <f>G26</f>
        <v>21205.1</v>
      </c>
      <c r="F26" s="94"/>
      <c r="G26" s="94">
        <f>G27+G28</f>
        <v>21205.1</v>
      </c>
      <c r="H26" s="94"/>
      <c r="I26" s="94">
        <f>SUM(I27:I28)</f>
        <v>9643.64</v>
      </c>
      <c r="J26" s="94"/>
      <c r="K26" s="94">
        <f>K27+K28</f>
        <v>9643.64</v>
      </c>
      <c r="L26" s="94"/>
      <c r="M26" s="95" t="s">
        <v>172</v>
      </c>
      <c r="N26">
        <f>K26*100/G26</f>
        <v>45.477927479710075</v>
      </c>
    </row>
    <row r="27" spans="1:13" ht="31.5" customHeight="1">
      <c r="A27" s="199"/>
      <c r="B27" s="121" t="s">
        <v>49</v>
      </c>
      <c r="C27" s="69"/>
      <c r="D27" s="70"/>
      <c r="E27" s="71">
        <f>G27</f>
        <v>8910.5</v>
      </c>
      <c r="F27" s="71"/>
      <c r="G27" s="71">
        <v>8910.5</v>
      </c>
      <c r="H27" s="71"/>
      <c r="I27" s="71">
        <f>K27</f>
        <v>6450.7</v>
      </c>
      <c r="J27" s="71"/>
      <c r="K27" s="141">
        <v>6450.7</v>
      </c>
      <c r="L27" s="71"/>
      <c r="M27" s="70" t="s">
        <v>148</v>
      </c>
    </row>
    <row r="28" spans="1:13" ht="24" customHeight="1">
      <c r="A28" s="199"/>
      <c r="B28" s="72" t="s">
        <v>59</v>
      </c>
      <c r="C28" s="73"/>
      <c r="D28" s="74"/>
      <c r="E28" s="75">
        <f>SUM(E29:E38)</f>
        <v>12294.6</v>
      </c>
      <c r="F28" s="75"/>
      <c r="G28" s="75">
        <f>SUM(G29:G38)</f>
        <v>12294.6</v>
      </c>
      <c r="H28" s="75"/>
      <c r="I28" s="75">
        <f>SUM(I29:I38)</f>
        <v>3192.9399999999996</v>
      </c>
      <c r="J28" s="75"/>
      <c r="K28" s="75">
        <f>SUM(K29:K38)</f>
        <v>3192.9399999999996</v>
      </c>
      <c r="L28" s="75"/>
      <c r="M28" s="74" t="s">
        <v>171</v>
      </c>
    </row>
    <row r="29" spans="1:13" ht="24.75" customHeight="1">
      <c r="A29" s="199"/>
      <c r="B29" s="109" t="s">
        <v>40</v>
      </c>
      <c r="C29" s="108"/>
      <c r="D29" s="95"/>
      <c r="E29" s="94">
        <f>G29</f>
        <v>912</v>
      </c>
      <c r="F29" s="94"/>
      <c r="G29" s="94">
        <v>912</v>
      </c>
      <c r="H29" s="94"/>
      <c r="I29" s="94">
        <f aca="true" t="shared" si="0" ref="I29:I40">K29</f>
        <v>226.4</v>
      </c>
      <c r="J29" s="94"/>
      <c r="K29" s="94">
        <v>226.4</v>
      </c>
      <c r="L29" s="94"/>
      <c r="M29" s="95" t="s">
        <v>120</v>
      </c>
    </row>
    <row r="30" spans="1:13" ht="26.25" customHeight="1">
      <c r="A30" s="199"/>
      <c r="B30" s="109" t="s">
        <v>41</v>
      </c>
      <c r="C30" s="108"/>
      <c r="D30" s="95"/>
      <c r="E30" s="94">
        <f>G30</f>
        <v>1403.5</v>
      </c>
      <c r="F30" s="94"/>
      <c r="G30" s="94">
        <v>1403.5</v>
      </c>
      <c r="H30" s="94"/>
      <c r="I30" s="94">
        <f t="shared" si="0"/>
        <v>0</v>
      </c>
      <c r="J30" s="94"/>
      <c r="K30" s="94">
        <v>0</v>
      </c>
      <c r="L30" s="94"/>
      <c r="M30" s="95"/>
    </row>
    <row r="31" spans="1:13" ht="27.75" customHeight="1">
      <c r="A31" s="199"/>
      <c r="B31" s="109" t="s">
        <v>42</v>
      </c>
      <c r="C31" s="108"/>
      <c r="D31" s="95"/>
      <c r="E31" s="94">
        <f>G31</f>
        <v>1666.1</v>
      </c>
      <c r="F31" s="94"/>
      <c r="G31" s="94">
        <v>1666.1</v>
      </c>
      <c r="H31" s="94"/>
      <c r="I31" s="94">
        <f t="shared" si="0"/>
        <v>515.5</v>
      </c>
      <c r="J31" s="94"/>
      <c r="K31" s="94">
        <v>515.5</v>
      </c>
      <c r="L31" s="94"/>
      <c r="M31" s="95" t="s">
        <v>131</v>
      </c>
    </row>
    <row r="32" spans="1:13" ht="30" customHeight="1">
      <c r="A32" s="199"/>
      <c r="B32" s="109" t="s">
        <v>43</v>
      </c>
      <c r="C32" s="108"/>
      <c r="D32" s="95"/>
      <c r="E32" s="94">
        <f>G32</f>
        <v>1657.7</v>
      </c>
      <c r="F32" s="94"/>
      <c r="G32" s="94">
        <v>1657.7</v>
      </c>
      <c r="H32" s="94"/>
      <c r="I32" s="94">
        <f t="shared" si="0"/>
        <v>485.99</v>
      </c>
      <c r="J32" s="94"/>
      <c r="K32" s="94">
        <v>485.99</v>
      </c>
      <c r="L32" s="94"/>
      <c r="M32" s="95" t="s">
        <v>125</v>
      </c>
    </row>
    <row r="33" spans="1:13" ht="27" customHeight="1">
      <c r="A33" s="199"/>
      <c r="B33" s="109" t="s">
        <v>44</v>
      </c>
      <c r="C33" s="108"/>
      <c r="D33" s="95"/>
      <c r="E33" s="94">
        <f>G33</f>
        <v>1438.8</v>
      </c>
      <c r="F33" s="94"/>
      <c r="G33" s="94">
        <v>1438.8</v>
      </c>
      <c r="H33" s="94"/>
      <c r="I33" s="94">
        <f t="shared" si="0"/>
        <v>401.5</v>
      </c>
      <c r="J33" s="94"/>
      <c r="K33" s="94">
        <v>401.5</v>
      </c>
      <c r="L33" s="94"/>
      <c r="M33" s="95" t="s">
        <v>132</v>
      </c>
    </row>
    <row r="34" spans="1:13" ht="27" customHeight="1">
      <c r="A34" s="199"/>
      <c r="B34" s="109" t="s">
        <v>45</v>
      </c>
      <c r="C34" s="108"/>
      <c r="D34" s="95"/>
      <c r="E34" s="94">
        <f aca="true" t="shared" si="1" ref="E34:E48">G34</f>
        <v>454.2</v>
      </c>
      <c r="F34" s="94"/>
      <c r="G34" s="94">
        <v>454.2</v>
      </c>
      <c r="H34" s="94"/>
      <c r="I34" s="94">
        <f t="shared" si="0"/>
        <v>116.6</v>
      </c>
      <c r="J34" s="94"/>
      <c r="K34" s="94">
        <v>116.6</v>
      </c>
      <c r="L34" s="94"/>
      <c r="M34" s="95" t="s">
        <v>134</v>
      </c>
    </row>
    <row r="35" spans="1:13" ht="27" customHeight="1">
      <c r="A35" s="199"/>
      <c r="B35" s="109" t="s">
        <v>46</v>
      </c>
      <c r="C35" s="108"/>
      <c r="D35" s="95"/>
      <c r="E35" s="94">
        <f t="shared" si="1"/>
        <v>907.8</v>
      </c>
      <c r="F35" s="94"/>
      <c r="G35" s="94">
        <v>907.8</v>
      </c>
      <c r="H35" s="94"/>
      <c r="I35" s="94">
        <f t="shared" si="0"/>
        <v>277.25</v>
      </c>
      <c r="J35" s="94"/>
      <c r="K35" s="94">
        <v>277.25</v>
      </c>
      <c r="L35" s="94"/>
      <c r="M35" s="95" t="s">
        <v>120</v>
      </c>
    </row>
    <row r="36" spans="1:13" ht="27" customHeight="1">
      <c r="A36" s="199"/>
      <c r="B36" s="109" t="s">
        <v>47</v>
      </c>
      <c r="C36" s="108"/>
      <c r="D36" s="95"/>
      <c r="E36" s="94">
        <f t="shared" si="1"/>
        <v>1617.3</v>
      </c>
      <c r="F36" s="94"/>
      <c r="G36" s="94">
        <v>1617.3</v>
      </c>
      <c r="H36" s="94"/>
      <c r="I36" s="94">
        <f t="shared" si="0"/>
        <v>502.5</v>
      </c>
      <c r="J36" s="94"/>
      <c r="K36" s="94">
        <v>502.5</v>
      </c>
      <c r="L36" s="94"/>
      <c r="M36" s="95" t="s">
        <v>137</v>
      </c>
    </row>
    <row r="37" spans="1:13" ht="26.25" customHeight="1">
      <c r="A37" s="199"/>
      <c r="B37" s="109" t="s">
        <v>8</v>
      </c>
      <c r="C37" s="108"/>
      <c r="D37" s="95"/>
      <c r="E37" s="94">
        <f t="shared" si="1"/>
        <v>1246.1</v>
      </c>
      <c r="F37" s="94"/>
      <c r="G37" s="94">
        <v>1246.1</v>
      </c>
      <c r="H37" s="94"/>
      <c r="I37" s="94">
        <f t="shared" si="0"/>
        <v>579.5</v>
      </c>
      <c r="J37" s="94"/>
      <c r="K37" s="94">
        <v>579.5</v>
      </c>
      <c r="L37" s="94"/>
      <c r="M37" s="95" t="s">
        <v>142</v>
      </c>
    </row>
    <row r="38" spans="1:13" ht="30" customHeight="1">
      <c r="A38" s="200"/>
      <c r="B38" s="109" t="s">
        <v>48</v>
      </c>
      <c r="C38" s="108"/>
      <c r="D38" s="95"/>
      <c r="E38" s="94">
        <f t="shared" si="1"/>
        <v>991.1</v>
      </c>
      <c r="F38" s="94"/>
      <c r="G38" s="94">
        <v>991.1</v>
      </c>
      <c r="H38" s="94"/>
      <c r="I38" s="94">
        <f t="shared" si="0"/>
        <v>87.7</v>
      </c>
      <c r="J38" s="94"/>
      <c r="K38" s="94">
        <v>87.7</v>
      </c>
      <c r="L38" s="94"/>
      <c r="M38" s="95" t="s">
        <v>143</v>
      </c>
    </row>
    <row r="39" spans="1:13" ht="136.5" customHeight="1">
      <c r="A39" s="25" t="s">
        <v>36</v>
      </c>
      <c r="B39" s="95" t="s">
        <v>67</v>
      </c>
      <c r="C39" s="95" t="s">
        <v>22</v>
      </c>
      <c r="D39" s="95" t="s">
        <v>2</v>
      </c>
      <c r="E39" s="96">
        <f t="shared" si="1"/>
        <v>5600.7</v>
      </c>
      <c r="F39" s="96"/>
      <c r="G39" s="96">
        <v>5600.7</v>
      </c>
      <c r="H39" s="96"/>
      <c r="I39" s="96">
        <f t="shared" si="0"/>
        <v>543.7</v>
      </c>
      <c r="J39" s="96"/>
      <c r="K39" s="96">
        <v>543.7</v>
      </c>
      <c r="L39" s="96"/>
      <c r="M39" s="95" t="s">
        <v>149</v>
      </c>
    </row>
    <row r="40" spans="1:13" ht="280.5" customHeight="1">
      <c r="A40" s="45" t="s">
        <v>37</v>
      </c>
      <c r="B40" s="97" t="s">
        <v>181</v>
      </c>
      <c r="C40" s="95" t="s">
        <v>21</v>
      </c>
      <c r="D40" s="95" t="s">
        <v>2</v>
      </c>
      <c r="E40" s="94">
        <f t="shared" si="1"/>
        <v>40809.5</v>
      </c>
      <c r="F40" s="94"/>
      <c r="G40" s="94">
        <v>40809.5</v>
      </c>
      <c r="H40" s="94"/>
      <c r="I40" s="94">
        <f t="shared" si="0"/>
        <v>6422.7</v>
      </c>
      <c r="J40" s="94"/>
      <c r="K40" s="94">
        <v>6422.7</v>
      </c>
      <c r="L40" s="94"/>
      <c r="M40" s="95" t="s">
        <v>176</v>
      </c>
    </row>
    <row r="41" spans="1:13" ht="66" customHeight="1">
      <c r="A41" s="25" t="s">
        <v>51</v>
      </c>
      <c r="B41" s="110" t="s">
        <v>178</v>
      </c>
      <c r="C41" s="95" t="s">
        <v>21</v>
      </c>
      <c r="D41" s="95" t="s">
        <v>2</v>
      </c>
      <c r="E41" s="94">
        <f t="shared" si="1"/>
        <v>14446.1</v>
      </c>
      <c r="F41" s="94"/>
      <c r="G41" s="94">
        <v>14446.1</v>
      </c>
      <c r="H41" s="94"/>
      <c r="I41" s="94">
        <f aca="true" t="shared" si="2" ref="I41:I49">K41</f>
        <v>2459.9</v>
      </c>
      <c r="J41" s="94"/>
      <c r="K41" s="94">
        <v>2459.9</v>
      </c>
      <c r="L41" s="94"/>
      <c r="M41" s="95" t="s">
        <v>177</v>
      </c>
    </row>
    <row r="42" spans="1:13" ht="75" customHeight="1">
      <c r="A42" s="47" t="s">
        <v>52</v>
      </c>
      <c r="B42" s="97" t="s">
        <v>68</v>
      </c>
      <c r="C42" s="138" t="s">
        <v>21</v>
      </c>
      <c r="D42" s="139" t="s">
        <v>2</v>
      </c>
      <c r="E42" s="140">
        <f t="shared" si="1"/>
        <v>210.5</v>
      </c>
      <c r="F42" s="140"/>
      <c r="G42" s="94">
        <v>210.5</v>
      </c>
      <c r="H42" s="94"/>
      <c r="I42" s="94">
        <f t="shared" si="2"/>
        <v>63.3</v>
      </c>
      <c r="J42" s="94"/>
      <c r="K42" s="94">
        <v>63.3</v>
      </c>
      <c r="L42" s="94"/>
      <c r="M42" s="139" t="s">
        <v>150</v>
      </c>
    </row>
    <row r="43" spans="1:14" ht="73.5" customHeight="1">
      <c r="A43" s="45" t="s">
        <v>53</v>
      </c>
      <c r="B43" s="97" t="s">
        <v>69</v>
      </c>
      <c r="C43" s="95" t="s">
        <v>21</v>
      </c>
      <c r="D43" s="95" t="s">
        <v>2</v>
      </c>
      <c r="E43" s="94">
        <f t="shared" si="1"/>
        <v>284.9</v>
      </c>
      <c r="F43" s="94"/>
      <c r="G43" s="94">
        <v>284.9</v>
      </c>
      <c r="H43" s="94"/>
      <c r="I43" s="94">
        <f t="shared" si="2"/>
        <v>0</v>
      </c>
      <c r="J43" s="94"/>
      <c r="K43" s="94">
        <v>0</v>
      </c>
      <c r="L43" s="94"/>
      <c r="M43" s="95" t="s">
        <v>154</v>
      </c>
      <c r="N43" s="19"/>
    </row>
    <row r="44" spans="1:14" ht="47.25" customHeight="1">
      <c r="A44" s="25" t="s">
        <v>54</v>
      </c>
      <c r="B44" s="97" t="s">
        <v>182</v>
      </c>
      <c r="C44" s="95" t="s">
        <v>21</v>
      </c>
      <c r="D44" s="95" t="s">
        <v>2</v>
      </c>
      <c r="E44" s="94">
        <f t="shared" si="1"/>
        <v>1778</v>
      </c>
      <c r="F44" s="94"/>
      <c r="G44" s="94">
        <v>1778</v>
      </c>
      <c r="H44" s="94"/>
      <c r="I44" s="94">
        <f t="shared" si="2"/>
        <v>0</v>
      </c>
      <c r="J44" s="94"/>
      <c r="K44" s="94">
        <v>0</v>
      </c>
      <c r="L44" s="94"/>
      <c r="M44" s="95"/>
      <c r="N44" s="19"/>
    </row>
    <row r="45" spans="1:14" ht="114.75" customHeight="1">
      <c r="A45" s="42" t="s">
        <v>55</v>
      </c>
      <c r="B45" s="95" t="s">
        <v>70</v>
      </c>
      <c r="C45" s="95" t="s">
        <v>21</v>
      </c>
      <c r="D45" s="95" t="s">
        <v>2</v>
      </c>
      <c r="E45" s="94">
        <f t="shared" si="1"/>
        <v>108</v>
      </c>
      <c r="F45" s="94"/>
      <c r="G45" s="94">
        <v>108</v>
      </c>
      <c r="H45" s="94"/>
      <c r="I45" s="94">
        <f t="shared" si="2"/>
        <v>20</v>
      </c>
      <c r="J45" s="94"/>
      <c r="K45" s="94">
        <v>20</v>
      </c>
      <c r="L45" s="94"/>
      <c r="M45" s="95" t="s">
        <v>151</v>
      </c>
      <c r="N45" s="19"/>
    </row>
    <row r="46" spans="1:14" ht="169.5" customHeight="1">
      <c r="A46" s="42" t="s">
        <v>72</v>
      </c>
      <c r="B46" s="97" t="s">
        <v>204</v>
      </c>
      <c r="C46" s="95" t="s">
        <v>21</v>
      </c>
      <c r="D46" s="95" t="s">
        <v>183</v>
      </c>
      <c r="E46" s="94">
        <f t="shared" si="1"/>
        <v>0</v>
      </c>
      <c r="F46" s="94"/>
      <c r="G46" s="94">
        <v>0</v>
      </c>
      <c r="H46" s="94"/>
      <c r="I46" s="94">
        <f>K46</f>
        <v>15</v>
      </c>
      <c r="J46" s="94"/>
      <c r="K46" s="94">
        <v>15</v>
      </c>
      <c r="L46" s="94"/>
      <c r="M46" s="95" t="s">
        <v>205</v>
      </c>
      <c r="N46" s="19"/>
    </row>
    <row r="47" spans="1:14" ht="66.75" customHeight="1" hidden="1">
      <c r="A47" s="42" t="s">
        <v>88</v>
      </c>
      <c r="B47" s="130" t="s">
        <v>89</v>
      </c>
      <c r="C47" s="131" t="s">
        <v>21</v>
      </c>
      <c r="D47" s="131" t="s">
        <v>183</v>
      </c>
      <c r="E47" s="136">
        <f t="shared" si="1"/>
        <v>0</v>
      </c>
      <c r="F47" s="136"/>
      <c r="G47" s="136">
        <v>0</v>
      </c>
      <c r="H47" s="136"/>
      <c r="I47" s="136">
        <f>K47</f>
        <v>0</v>
      </c>
      <c r="J47" s="136"/>
      <c r="K47" s="136">
        <v>0</v>
      </c>
      <c r="L47" s="136"/>
      <c r="M47" s="131" t="s">
        <v>164</v>
      </c>
      <c r="N47" s="19"/>
    </row>
    <row r="48" spans="1:14" ht="53.25" customHeight="1" hidden="1">
      <c r="A48" s="42" t="s">
        <v>104</v>
      </c>
      <c r="B48" s="97" t="s">
        <v>105</v>
      </c>
      <c r="C48" s="95" t="s">
        <v>21</v>
      </c>
      <c r="D48" s="95">
        <v>2018</v>
      </c>
      <c r="E48" s="94">
        <f t="shared" si="1"/>
        <v>0</v>
      </c>
      <c r="F48" s="94"/>
      <c r="G48" s="94">
        <v>0</v>
      </c>
      <c r="H48" s="94"/>
      <c r="I48" s="94">
        <f>K48</f>
        <v>0</v>
      </c>
      <c r="J48" s="94"/>
      <c r="K48" s="94">
        <v>0</v>
      </c>
      <c r="L48" s="94"/>
      <c r="M48" s="95"/>
      <c r="N48" s="19"/>
    </row>
    <row r="49" spans="1:13" ht="23.25" customHeight="1">
      <c r="A49" s="28"/>
      <c r="B49" s="12" t="s">
        <v>24</v>
      </c>
      <c r="C49" s="27"/>
      <c r="D49" s="27"/>
      <c r="E49" s="15">
        <f>G49</f>
        <v>439601.60000000003</v>
      </c>
      <c r="F49" s="15"/>
      <c r="G49" s="15">
        <f>G20+G21+G22+G25+G26+G39+G40+G41+G42+G43+G44+G45+G46+G47+G48</f>
        <v>439601.60000000003</v>
      </c>
      <c r="H49" s="15"/>
      <c r="I49" s="15">
        <f t="shared" si="2"/>
        <v>149784.54</v>
      </c>
      <c r="J49" s="15"/>
      <c r="K49" s="15">
        <f>K20+K21+K22+K25+K26+K39+K40+K41+K42+K43+K44+K45+K46+K47+K48</f>
        <v>149784.54</v>
      </c>
      <c r="L49" s="15"/>
      <c r="M49" s="29"/>
    </row>
    <row r="50" spans="1:13" ht="22.5" customHeight="1">
      <c r="A50" s="197" t="s">
        <v>16</v>
      </c>
      <c r="B50" s="197"/>
      <c r="C50" s="197"/>
      <c r="D50" s="197"/>
      <c r="E50" s="197"/>
      <c r="F50" s="197"/>
      <c r="G50" s="197"/>
      <c r="H50" s="197"/>
      <c r="I50" s="197"/>
      <c r="J50" s="197"/>
      <c r="K50" s="197"/>
      <c r="L50" s="197"/>
      <c r="M50" s="197"/>
    </row>
    <row r="51" spans="1:13" ht="78" customHeight="1">
      <c r="A51" s="40"/>
      <c r="B51" s="97" t="s">
        <v>7</v>
      </c>
      <c r="C51" s="95" t="s">
        <v>22</v>
      </c>
      <c r="D51" s="95" t="s">
        <v>2</v>
      </c>
      <c r="E51" s="96">
        <f>G51</f>
        <v>100171.1</v>
      </c>
      <c r="F51" s="96"/>
      <c r="G51" s="96">
        <v>100171.1</v>
      </c>
      <c r="H51" s="96"/>
      <c r="I51" s="96">
        <f>K51</f>
        <v>16311.9</v>
      </c>
      <c r="J51" s="96"/>
      <c r="K51" s="96">
        <v>16311.9</v>
      </c>
      <c r="L51" s="96"/>
      <c r="M51" s="95" t="s">
        <v>173</v>
      </c>
    </row>
    <row r="52" spans="1:13" ht="22.5" customHeight="1">
      <c r="A52" s="48"/>
      <c r="B52" s="12" t="s">
        <v>25</v>
      </c>
      <c r="C52" s="13"/>
      <c r="D52" s="13"/>
      <c r="E52" s="9">
        <f>E51</f>
        <v>100171.1</v>
      </c>
      <c r="F52" s="9"/>
      <c r="G52" s="9">
        <f>G51</f>
        <v>100171.1</v>
      </c>
      <c r="H52" s="9"/>
      <c r="I52" s="9">
        <f>I51</f>
        <v>16311.9</v>
      </c>
      <c r="J52" s="9"/>
      <c r="K52" s="9">
        <f>K51</f>
        <v>16311.9</v>
      </c>
      <c r="L52" s="9"/>
      <c r="M52" s="13"/>
    </row>
    <row r="53" spans="1:13" ht="21.75" customHeight="1">
      <c r="A53" s="201" t="s">
        <v>17</v>
      </c>
      <c r="B53" s="182"/>
      <c r="C53" s="182"/>
      <c r="D53" s="182"/>
      <c r="E53" s="182"/>
      <c r="F53" s="182"/>
      <c r="G53" s="182"/>
      <c r="H53" s="182"/>
      <c r="I53" s="182"/>
      <c r="J53" s="182"/>
      <c r="K53" s="182"/>
      <c r="L53" s="182"/>
      <c r="M53" s="202"/>
    </row>
    <row r="54" spans="1:13" ht="111" customHeight="1">
      <c r="A54" s="49" t="s">
        <v>4</v>
      </c>
      <c r="B54" s="97" t="s">
        <v>184</v>
      </c>
      <c r="C54" s="95" t="s">
        <v>21</v>
      </c>
      <c r="D54" s="93" t="s">
        <v>2</v>
      </c>
      <c r="E54" s="142">
        <f>G54</f>
        <v>1800</v>
      </c>
      <c r="F54" s="142"/>
      <c r="G54" s="142">
        <v>1800</v>
      </c>
      <c r="H54" s="142"/>
      <c r="I54" s="142">
        <f>K54</f>
        <v>63.6</v>
      </c>
      <c r="J54" s="142"/>
      <c r="K54" s="142">
        <v>63.6</v>
      </c>
      <c r="L54" s="142"/>
      <c r="M54" s="93" t="s">
        <v>153</v>
      </c>
    </row>
    <row r="55" spans="1:13" ht="0.75" customHeight="1">
      <c r="A55" s="43" t="s">
        <v>5</v>
      </c>
      <c r="B55" s="143" t="s">
        <v>106</v>
      </c>
      <c r="C55" s="95" t="s">
        <v>21</v>
      </c>
      <c r="D55" s="93" t="s">
        <v>183</v>
      </c>
      <c r="E55" s="142">
        <f>G55</f>
        <v>0</v>
      </c>
      <c r="F55" s="142"/>
      <c r="G55" s="142">
        <v>0</v>
      </c>
      <c r="H55" s="142"/>
      <c r="I55" s="142">
        <f>K55</f>
        <v>0</v>
      </c>
      <c r="J55" s="142"/>
      <c r="K55" s="142">
        <v>0</v>
      </c>
      <c r="L55" s="142"/>
      <c r="M55" s="93"/>
    </row>
    <row r="56" spans="1:13" ht="21.75" customHeight="1">
      <c r="A56" s="50"/>
      <c r="B56" s="12" t="s">
        <v>26</v>
      </c>
      <c r="C56" s="13"/>
      <c r="D56" s="13"/>
      <c r="E56" s="15">
        <f>E54+E55</f>
        <v>1800</v>
      </c>
      <c r="F56" s="15"/>
      <c r="G56" s="15">
        <f>G54+G55</f>
        <v>1800</v>
      </c>
      <c r="H56" s="15"/>
      <c r="I56" s="15">
        <f>I54+I55</f>
        <v>63.6</v>
      </c>
      <c r="J56" s="15"/>
      <c r="K56" s="15">
        <f>K54+K55</f>
        <v>63.6</v>
      </c>
      <c r="L56" s="15"/>
      <c r="M56" s="28"/>
    </row>
    <row r="57" spans="1:13" ht="23.25" customHeight="1">
      <c r="A57" s="187" t="s">
        <v>18</v>
      </c>
      <c r="B57" s="188"/>
      <c r="C57" s="188"/>
      <c r="D57" s="189"/>
      <c r="E57" s="189"/>
      <c r="F57" s="189"/>
      <c r="G57" s="189"/>
      <c r="H57" s="189"/>
      <c r="I57" s="189"/>
      <c r="J57" s="189"/>
      <c r="K57" s="189"/>
      <c r="L57" s="189"/>
      <c r="M57" s="190"/>
    </row>
    <row r="58" spans="1:13" ht="94.5" customHeight="1">
      <c r="A58" s="51" t="s">
        <v>38</v>
      </c>
      <c r="B58" s="97" t="s">
        <v>185</v>
      </c>
      <c r="C58" s="95" t="s">
        <v>21</v>
      </c>
      <c r="D58" s="95" t="s">
        <v>2</v>
      </c>
      <c r="E58" s="94">
        <f>G58</f>
        <v>7698.1</v>
      </c>
      <c r="F58" s="94"/>
      <c r="G58" s="94">
        <v>7698.1</v>
      </c>
      <c r="H58" s="94"/>
      <c r="I58" s="94">
        <f>K58</f>
        <v>2200.2</v>
      </c>
      <c r="J58" s="94"/>
      <c r="K58" s="94">
        <v>2200.2</v>
      </c>
      <c r="L58" s="169"/>
      <c r="M58" s="95" t="s">
        <v>152</v>
      </c>
    </row>
    <row r="59" spans="1:13" ht="126.75" customHeight="1" thickBot="1">
      <c r="A59" s="25" t="s">
        <v>39</v>
      </c>
      <c r="B59" s="170" t="s">
        <v>186</v>
      </c>
      <c r="C59" s="95" t="s">
        <v>21</v>
      </c>
      <c r="D59" s="95" t="s">
        <v>2</v>
      </c>
      <c r="E59" s="94">
        <f>G59</f>
        <v>13324.7</v>
      </c>
      <c r="F59" s="94"/>
      <c r="G59" s="94">
        <v>13324.7</v>
      </c>
      <c r="H59" s="94"/>
      <c r="I59" s="94">
        <f>K59</f>
        <v>0</v>
      </c>
      <c r="J59" s="94"/>
      <c r="K59" s="94">
        <v>0</v>
      </c>
      <c r="L59" s="94"/>
      <c r="M59" s="95"/>
    </row>
    <row r="60" spans="1:13" ht="90.75" customHeight="1">
      <c r="A60" s="25" t="s">
        <v>93</v>
      </c>
      <c r="B60" s="107" t="s">
        <v>188</v>
      </c>
      <c r="C60" s="95" t="s">
        <v>21</v>
      </c>
      <c r="D60" s="95">
        <v>2016</v>
      </c>
      <c r="E60" s="94">
        <f>G60</f>
        <v>637.4</v>
      </c>
      <c r="F60" s="94"/>
      <c r="G60" s="94">
        <v>637.4</v>
      </c>
      <c r="H60" s="94"/>
      <c r="I60" s="94">
        <f>K60</f>
        <v>0</v>
      </c>
      <c r="J60" s="94"/>
      <c r="K60" s="94">
        <v>0</v>
      </c>
      <c r="L60" s="94"/>
      <c r="M60" s="95" t="s">
        <v>163</v>
      </c>
    </row>
    <row r="61" spans="1:13" ht="61.5" customHeight="1">
      <c r="A61" s="51" t="s">
        <v>94</v>
      </c>
      <c r="B61" s="97" t="s">
        <v>187</v>
      </c>
      <c r="C61" s="138" t="s">
        <v>21</v>
      </c>
      <c r="D61" s="93" t="s">
        <v>2</v>
      </c>
      <c r="E61" s="142">
        <f>G61</f>
        <v>9550.9</v>
      </c>
      <c r="F61" s="142"/>
      <c r="G61" s="142">
        <v>9550.9</v>
      </c>
      <c r="H61" s="142"/>
      <c r="I61" s="142">
        <f>K61</f>
        <v>0</v>
      </c>
      <c r="J61" s="142"/>
      <c r="K61" s="142">
        <v>0</v>
      </c>
      <c r="L61" s="142"/>
      <c r="M61" s="93" t="s">
        <v>163</v>
      </c>
    </row>
    <row r="62" spans="1:13" ht="24" customHeight="1">
      <c r="A62" s="28"/>
      <c r="B62" s="12" t="s">
        <v>27</v>
      </c>
      <c r="C62" s="13"/>
      <c r="D62" s="13"/>
      <c r="E62" s="15">
        <f>G62</f>
        <v>31211.100000000006</v>
      </c>
      <c r="F62" s="15"/>
      <c r="G62" s="15">
        <f>G58+G59+G60+G61</f>
        <v>31211.100000000006</v>
      </c>
      <c r="H62" s="15"/>
      <c r="I62" s="15">
        <f>K62</f>
        <v>2200.2</v>
      </c>
      <c r="J62" s="15"/>
      <c r="K62" s="15">
        <f>K58+K59+K60+K61</f>
        <v>2200.2</v>
      </c>
      <c r="L62" s="15"/>
      <c r="M62" s="28"/>
    </row>
    <row r="63" spans="1:13" ht="29.25" customHeight="1">
      <c r="A63" s="187" t="s">
        <v>79</v>
      </c>
      <c r="B63" s="182"/>
      <c r="C63" s="189"/>
      <c r="D63" s="189"/>
      <c r="E63" s="189"/>
      <c r="F63" s="189"/>
      <c r="G63" s="189"/>
      <c r="H63" s="189"/>
      <c r="I63" s="189"/>
      <c r="J63" s="189"/>
      <c r="K63" s="189"/>
      <c r="L63" s="189"/>
      <c r="M63" s="190"/>
    </row>
    <row r="64" spans="1:13" ht="45" customHeight="1">
      <c r="A64" s="46"/>
      <c r="B64" s="110" t="s">
        <v>20</v>
      </c>
      <c r="C64" s="138" t="s">
        <v>21</v>
      </c>
      <c r="D64" s="93" t="s">
        <v>2</v>
      </c>
      <c r="E64" s="144">
        <f>G64</f>
        <v>177</v>
      </c>
      <c r="F64" s="144"/>
      <c r="G64" s="144">
        <v>177</v>
      </c>
      <c r="H64" s="145"/>
      <c r="I64" s="144">
        <f>K64</f>
        <v>0</v>
      </c>
      <c r="J64" s="145"/>
      <c r="K64" s="144">
        <v>0</v>
      </c>
      <c r="L64" s="145"/>
      <c r="M64" s="95" t="s">
        <v>159</v>
      </c>
    </row>
    <row r="65" spans="1:13" ht="22.5" customHeight="1">
      <c r="A65" s="52"/>
      <c r="B65" s="12" t="s">
        <v>86</v>
      </c>
      <c r="C65" s="13"/>
      <c r="D65" s="13"/>
      <c r="E65" s="15">
        <f>SUM(E64)</f>
        <v>177</v>
      </c>
      <c r="F65" s="15"/>
      <c r="G65" s="15">
        <f>SUM(G64)</f>
        <v>177</v>
      </c>
      <c r="H65" s="15"/>
      <c r="I65" s="15">
        <f>SUM(I64)</f>
        <v>0</v>
      </c>
      <c r="J65" s="15"/>
      <c r="K65" s="15">
        <f>SUM(K64)</f>
        <v>0</v>
      </c>
      <c r="L65" s="15"/>
      <c r="M65" s="52"/>
    </row>
    <row r="66" spans="1:13" ht="26.25" customHeight="1">
      <c r="A66" s="187" t="s">
        <v>80</v>
      </c>
      <c r="B66" s="189"/>
      <c r="C66" s="189"/>
      <c r="D66" s="189"/>
      <c r="E66" s="189"/>
      <c r="F66" s="189"/>
      <c r="G66" s="189"/>
      <c r="H66" s="189"/>
      <c r="I66" s="189"/>
      <c r="J66" s="189"/>
      <c r="K66" s="189"/>
      <c r="L66" s="189"/>
      <c r="M66" s="190"/>
    </row>
    <row r="67" spans="1:13" ht="75" customHeight="1">
      <c r="A67" s="193"/>
      <c r="B67" s="97" t="s">
        <v>62</v>
      </c>
      <c r="C67" s="95" t="s">
        <v>22</v>
      </c>
      <c r="D67" s="95" t="s">
        <v>2</v>
      </c>
      <c r="E67" s="96">
        <f>E69+E68</f>
        <v>12236.5</v>
      </c>
      <c r="F67" s="96"/>
      <c r="G67" s="96">
        <f>G69+G68</f>
        <v>12236.5</v>
      </c>
      <c r="H67" s="96"/>
      <c r="I67" s="96">
        <f>SUM(I68:I69)</f>
        <v>657.6000000000001</v>
      </c>
      <c r="J67" s="96"/>
      <c r="K67" s="96">
        <f>SUM(K68:K69)</f>
        <v>657.6000000000001</v>
      </c>
      <c r="L67" s="96"/>
      <c r="M67" s="109" t="s">
        <v>170</v>
      </c>
    </row>
    <row r="68" spans="1:13" ht="33.75" customHeight="1">
      <c r="A68" s="194"/>
      <c r="B68" s="76" t="s">
        <v>49</v>
      </c>
      <c r="C68" s="70"/>
      <c r="D68" s="77"/>
      <c r="E68" s="78">
        <f>G68</f>
        <v>1986.1</v>
      </c>
      <c r="F68" s="78"/>
      <c r="G68" s="78">
        <v>1986.1</v>
      </c>
      <c r="H68" s="78"/>
      <c r="I68" s="78">
        <f>K68</f>
        <v>191.8</v>
      </c>
      <c r="J68" s="78"/>
      <c r="K68" s="137">
        <v>191.8</v>
      </c>
      <c r="L68" s="78"/>
      <c r="M68" s="68" t="s">
        <v>166</v>
      </c>
    </row>
    <row r="69" spans="1:13" ht="27" customHeight="1">
      <c r="A69" s="194"/>
      <c r="B69" s="79" t="s">
        <v>59</v>
      </c>
      <c r="C69" s="74"/>
      <c r="D69" s="80"/>
      <c r="E69" s="81">
        <f>SUM(E70:E79)</f>
        <v>10250.4</v>
      </c>
      <c r="F69" s="81"/>
      <c r="G69" s="81">
        <f>SUM(G70:G79)</f>
        <v>10250.4</v>
      </c>
      <c r="H69" s="81"/>
      <c r="I69" s="81">
        <f>SUM(I70:I79)</f>
        <v>465.80000000000007</v>
      </c>
      <c r="J69" s="81"/>
      <c r="K69" s="81">
        <f>SUM(K70:K79)</f>
        <v>465.80000000000007</v>
      </c>
      <c r="L69" s="81"/>
      <c r="M69" s="100" t="s">
        <v>169</v>
      </c>
    </row>
    <row r="70" spans="1:13" ht="31.5" customHeight="1">
      <c r="A70" s="194"/>
      <c r="B70" s="109" t="s">
        <v>40</v>
      </c>
      <c r="C70" s="95"/>
      <c r="D70" s="93"/>
      <c r="E70" s="98">
        <f aca="true" t="shared" si="3" ref="E70:E79">G70</f>
        <v>1334.8</v>
      </c>
      <c r="F70" s="98"/>
      <c r="G70" s="98">
        <v>1334.8</v>
      </c>
      <c r="H70" s="98"/>
      <c r="I70" s="98">
        <f aca="true" t="shared" si="4" ref="I70:I79">K70</f>
        <v>0</v>
      </c>
      <c r="J70" s="98"/>
      <c r="K70" s="98">
        <v>0</v>
      </c>
      <c r="L70" s="98"/>
      <c r="M70" s="109" t="s">
        <v>168</v>
      </c>
    </row>
    <row r="71" spans="1:13" ht="24" customHeight="1">
      <c r="A71" s="194"/>
      <c r="B71" s="109" t="s">
        <v>41</v>
      </c>
      <c r="C71" s="95"/>
      <c r="D71" s="93"/>
      <c r="E71" s="98">
        <f t="shared" si="3"/>
        <v>210.9</v>
      </c>
      <c r="F71" s="98"/>
      <c r="G71" s="98">
        <v>210.9</v>
      </c>
      <c r="H71" s="98"/>
      <c r="I71" s="98">
        <f t="shared" si="4"/>
        <v>28.4</v>
      </c>
      <c r="J71" s="98"/>
      <c r="K71" s="98">
        <v>28.4</v>
      </c>
      <c r="L71" s="98"/>
      <c r="M71" s="109" t="s">
        <v>123</v>
      </c>
    </row>
    <row r="72" spans="1:13" ht="25.5" customHeight="1">
      <c r="A72" s="194"/>
      <c r="B72" s="109" t="s">
        <v>42</v>
      </c>
      <c r="C72" s="95"/>
      <c r="D72" s="93"/>
      <c r="E72" s="98">
        <f t="shared" si="3"/>
        <v>1713.9</v>
      </c>
      <c r="F72" s="98"/>
      <c r="G72" s="98">
        <v>1713.9</v>
      </c>
      <c r="H72" s="98"/>
      <c r="I72" s="98">
        <f t="shared" si="4"/>
        <v>104.5</v>
      </c>
      <c r="J72" s="98"/>
      <c r="K72" s="98">
        <v>104.5</v>
      </c>
      <c r="L72" s="98"/>
      <c r="M72" s="109" t="s">
        <v>130</v>
      </c>
    </row>
    <row r="73" spans="1:13" ht="26.25" customHeight="1">
      <c r="A73" s="194"/>
      <c r="B73" s="109" t="s">
        <v>43</v>
      </c>
      <c r="C73" s="95"/>
      <c r="D73" s="93"/>
      <c r="E73" s="98">
        <f t="shared" si="3"/>
        <v>400.9</v>
      </c>
      <c r="F73" s="98"/>
      <c r="G73" s="98">
        <v>400.9</v>
      </c>
      <c r="H73" s="98"/>
      <c r="I73" s="98">
        <f t="shared" si="4"/>
        <v>36</v>
      </c>
      <c r="J73" s="98"/>
      <c r="K73" s="98">
        <v>36</v>
      </c>
      <c r="L73" s="98"/>
      <c r="M73" s="109" t="s">
        <v>126</v>
      </c>
    </row>
    <row r="74" spans="1:13" ht="24.75" customHeight="1">
      <c r="A74" s="194"/>
      <c r="B74" s="109" t="s">
        <v>44</v>
      </c>
      <c r="C74" s="95"/>
      <c r="D74" s="95"/>
      <c r="E74" s="96">
        <f t="shared" si="3"/>
        <v>420.1</v>
      </c>
      <c r="F74" s="96"/>
      <c r="G74" s="96">
        <v>420.1</v>
      </c>
      <c r="H74" s="96"/>
      <c r="I74" s="96">
        <f t="shared" si="4"/>
        <v>0</v>
      </c>
      <c r="J74" s="96"/>
      <c r="K74" s="96">
        <v>0</v>
      </c>
      <c r="L74" s="96"/>
      <c r="M74" s="109" t="s">
        <v>202</v>
      </c>
    </row>
    <row r="75" spans="1:13" ht="23.25" customHeight="1">
      <c r="A75" s="194"/>
      <c r="B75" s="109" t="s">
        <v>45</v>
      </c>
      <c r="C75" s="95"/>
      <c r="D75" s="93"/>
      <c r="E75" s="98">
        <f t="shared" si="3"/>
        <v>329.1</v>
      </c>
      <c r="F75" s="98"/>
      <c r="G75" s="98">
        <v>329.1</v>
      </c>
      <c r="H75" s="98"/>
      <c r="I75" s="98">
        <f t="shared" si="4"/>
        <v>54.4</v>
      </c>
      <c r="J75" s="98"/>
      <c r="K75" s="98">
        <v>54.4</v>
      </c>
      <c r="L75" s="98"/>
      <c r="M75" s="109" t="s">
        <v>135</v>
      </c>
    </row>
    <row r="76" spans="1:13" ht="33.75" customHeight="1">
      <c r="A76" s="194"/>
      <c r="B76" s="109" t="s">
        <v>46</v>
      </c>
      <c r="C76" s="95"/>
      <c r="D76" s="93"/>
      <c r="E76" s="98">
        <f t="shared" si="3"/>
        <v>1266</v>
      </c>
      <c r="F76" s="98"/>
      <c r="G76" s="98">
        <v>1266</v>
      </c>
      <c r="H76" s="98"/>
      <c r="I76" s="98">
        <f t="shared" si="4"/>
        <v>0</v>
      </c>
      <c r="J76" s="98"/>
      <c r="K76" s="98">
        <v>0</v>
      </c>
      <c r="L76" s="98"/>
      <c r="M76" s="109" t="s">
        <v>167</v>
      </c>
    </row>
    <row r="77" spans="1:13" ht="25.5" customHeight="1">
      <c r="A77" s="194"/>
      <c r="B77" s="109" t="s">
        <v>47</v>
      </c>
      <c r="C77" s="95"/>
      <c r="D77" s="93"/>
      <c r="E77" s="98">
        <f t="shared" si="3"/>
        <v>2121</v>
      </c>
      <c r="F77" s="98"/>
      <c r="G77" s="98">
        <v>2121</v>
      </c>
      <c r="H77" s="98"/>
      <c r="I77" s="98">
        <f t="shared" si="4"/>
        <v>68.9</v>
      </c>
      <c r="J77" s="98"/>
      <c r="K77" s="98">
        <v>68.9</v>
      </c>
      <c r="L77" s="98"/>
      <c r="M77" s="109" t="s">
        <v>138</v>
      </c>
    </row>
    <row r="78" spans="1:13" ht="25.5" customHeight="1">
      <c r="A78" s="194"/>
      <c r="B78" s="109" t="s">
        <v>8</v>
      </c>
      <c r="C78" s="95"/>
      <c r="D78" s="93"/>
      <c r="E78" s="98">
        <f t="shared" si="3"/>
        <v>1546.9</v>
      </c>
      <c r="F78" s="98"/>
      <c r="G78" s="98">
        <v>1546.9</v>
      </c>
      <c r="H78" s="98"/>
      <c r="I78" s="98">
        <f t="shared" si="4"/>
        <v>173.6</v>
      </c>
      <c r="J78" s="98"/>
      <c r="K78" s="98">
        <v>173.6</v>
      </c>
      <c r="L78" s="98"/>
      <c r="M78" s="109" t="s">
        <v>141</v>
      </c>
    </row>
    <row r="79" spans="1:13" ht="37.5" customHeight="1">
      <c r="A79" s="195"/>
      <c r="B79" s="146" t="s">
        <v>48</v>
      </c>
      <c r="C79" s="95"/>
      <c r="D79" s="93"/>
      <c r="E79" s="98">
        <f t="shared" si="3"/>
        <v>906.8</v>
      </c>
      <c r="F79" s="98"/>
      <c r="G79" s="98">
        <v>906.8</v>
      </c>
      <c r="H79" s="98"/>
      <c r="I79" s="98">
        <f t="shared" si="4"/>
        <v>0</v>
      </c>
      <c r="J79" s="98"/>
      <c r="K79" s="98">
        <v>0</v>
      </c>
      <c r="L79" s="98"/>
      <c r="M79" s="109" t="s">
        <v>168</v>
      </c>
    </row>
    <row r="80" spans="1:13" ht="26.25" customHeight="1">
      <c r="A80" s="16"/>
      <c r="B80" s="13" t="s">
        <v>28</v>
      </c>
      <c r="C80" s="13"/>
      <c r="D80" s="13"/>
      <c r="E80" s="9">
        <f>SUM(E68+E70+E71+E72+E73+E74+E75+E76+E77+E78+E79)</f>
        <v>12236.499999999998</v>
      </c>
      <c r="F80" s="9"/>
      <c r="G80" s="9">
        <f>G68+G69</f>
        <v>12236.5</v>
      </c>
      <c r="H80" s="9"/>
      <c r="I80" s="9">
        <f>I68+I69</f>
        <v>657.6000000000001</v>
      </c>
      <c r="J80" s="9"/>
      <c r="K80" s="9">
        <f>K68+K69</f>
        <v>657.6000000000001</v>
      </c>
      <c r="L80" s="9"/>
      <c r="M80" s="10"/>
    </row>
    <row r="81" spans="1:13" ht="20.25" customHeight="1">
      <c r="A81" s="181" t="s">
        <v>81</v>
      </c>
      <c r="B81" s="182"/>
      <c r="C81" s="182"/>
      <c r="D81" s="182"/>
      <c r="E81" s="182"/>
      <c r="F81" s="182"/>
      <c r="G81" s="182"/>
      <c r="H81" s="182"/>
      <c r="I81" s="182"/>
      <c r="J81" s="182"/>
      <c r="K81" s="182"/>
      <c r="L81" s="182"/>
      <c r="M81" s="183"/>
    </row>
    <row r="82" spans="1:13" ht="114" customHeight="1">
      <c r="A82" s="38"/>
      <c r="B82" s="147" t="s">
        <v>189</v>
      </c>
      <c r="C82" s="95" t="s">
        <v>21</v>
      </c>
      <c r="D82" s="95" t="s">
        <v>2</v>
      </c>
      <c r="E82" s="94">
        <f>G82</f>
        <v>1185.6</v>
      </c>
      <c r="F82" s="94"/>
      <c r="G82" s="94">
        <v>1185.6</v>
      </c>
      <c r="H82" s="94"/>
      <c r="I82" s="94">
        <f>K82</f>
        <v>0</v>
      </c>
      <c r="J82" s="94"/>
      <c r="K82" s="94">
        <v>0</v>
      </c>
      <c r="L82" s="94"/>
      <c r="M82" s="148" t="s">
        <v>165</v>
      </c>
    </row>
    <row r="83" spans="1:13" ht="26.25" customHeight="1">
      <c r="A83" s="11"/>
      <c r="B83" s="13" t="s">
        <v>29</v>
      </c>
      <c r="C83" s="13"/>
      <c r="D83" s="13"/>
      <c r="E83" s="15">
        <f>E82</f>
        <v>1185.6</v>
      </c>
      <c r="F83" s="15"/>
      <c r="G83" s="15">
        <f>G82</f>
        <v>1185.6</v>
      </c>
      <c r="H83" s="15"/>
      <c r="I83" s="15">
        <f>I82</f>
        <v>0</v>
      </c>
      <c r="J83" s="15"/>
      <c r="K83" s="15">
        <f>K82</f>
        <v>0</v>
      </c>
      <c r="L83" s="15"/>
      <c r="M83" s="14"/>
    </row>
    <row r="84" spans="1:13" ht="27" customHeight="1" hidden="1">
      <c r="A84" s="123"/>
      <c r="B84" s="215" t="s">
        <v>107</v>
      </c>
      <c r="C84" s="215"/>
      <c r="D84" s="215"/>
      <c r="E84" s="215"/>
      <c r="F84" s="215"/>
      <c r="G84" s="215"/>
      <c r="H84" s="215"/>
      <c r="I84" s="215"/>
      <c r="J84" s="215"/>
      <c r="K84" s="215"/>
      <c r="L84" s="215"/>
      <c r="M84" s="216"/>
    </row>
    <row r="85" spans="1:13" ht="114" customHeight="1" hidden="1">
      <c r="A85" s="124"/>
      <c r="B85" s="95" t="s">
        <v>108</v>
      </c>
      <c r="C85" s="95" t="s">
        <v>21</v>
      </c>
      <c r="D85" s="95">
        <v>2018</v>
      </c>
      <c r="E85" s="94">
        <f>G85</f>
        <v>0</v>
      </c>
      <c r="F85" s="94"/>
      <c r="G85" s="94">
        <v>0</v>
      </c>
      <c r="H85" s="94"/>
      <c r="I85" s="94">
        <f>K85</f>
        <v>0</v>
      </c>
      <c r="J85" s="94"/>
      <c r="K85" s="94">
        <v>0</v>
      </c>
      <c r="L85" s="94"/>
      <c r="M85" s="149"/>
    </row>
    <row r="86" spans="1:13" ht="27" customHeight="1" hidden="1">
      <c r="A86" s="122"/>
      <c r="B86" s="13" t="s">
        <v>109</v>
      </c>
      <c r="C86" s="13"/>
      <c r="D86" s="13"/>
      <c r="E86" s="15">
        <f>G86</f>
        <v>0</v>
      </c>
      <c r="F86" s="15"/>
      <c r="G86" s="15">
        <f>G85</f>
        <v>0</v>
      </c>
      <c r="H86" s="15"/>
      <c r="I86" s="15">
        <f>K86</f>
        <v>0</v>
      </c>
      <c r="J86" s="15"/>
      <c r="K86" s="15">
        <f>K85</f>
        <v>0</v>
      </c>
      <c r="L86" s="15"/>
      <c r="M86" s="28"/>
    </row>
    <row r="87" spans="1:13" ht="25.5" customHeight="1">
      <c r="A87" s="18"/>
      <c r="B87" s="174" t="s">
        <v>190</v>
      </c>
      <c r="C87" s="174"/>
      <c r="D87" s="174"/>
      <c r="E87" s="174"/>
      <c r="F87" s="174"/>
      <c r="G87" s="174"/>
      <c r="H87" s="174"/>
      <c r="I87" s="174"/>
      <c r="J87" s="174"/>
      <c r="K87" s="174"/>
      <c r="L87" s="174"/>
      <c r="M87" s="175"/>
    </row>
    <row r="88" spans="1:13" s="17" customFormat="1" ht="142.5" customHeight="1">
      <c r="A88" s="150"/>
      <c r="B88" s="97" t="s">
        <v>63</v>
      </c>
      <c r="C88" s="108" t="s">
        <v>6</v>
      </c>
      <c r="D88" s="95" t="s">
        <v>2</v>
      </c>
      <c r="E88" s="96">
        <f>G88</f>
        <v>4471.1</v>
      </c>
      <c r="F88" s="96"/>
      <c r="G88" s="96">
        <v>4471.1</v>
      </c>
      <c r="H88" s="96"/>
      <c r="I88" s="96">
        <f>K88</f>
        <v>1085.7</v>
      </c>
      <c r="J88" s="96"/>
      <c r="K88" s="96">
        <v>1085.7</v>
      </c>
      <c r="L88" s="96"/>
      <c r="M88" s="97" t="s">
        <v>117</v>
      </c>
    </row>
    <row r="89" spans="1:13" ht="29.25" customHeight="1">
      <c r="A89" s="20"/>
      <c r="B89" s="13" t="s">
        <v>191</v>
      </c>
      <c r="C89" s="13"/>
      <c r="D89" s="13"/>
      <c r="E89" s="9">
        <f>SUM(E88)</f>
        <v>4471.1</v>
      </c>
      <c r="F89" s="9"/>
      <c r="G89" s="9">
        <f>SUM(G88)</f>
        <v>4471.1</v>
      </c>
      <c r="H89" s="9"/>
      <c r="I89" s="9">
        <f>SUM(I88)</f>
        <v>1085.7</v>
      </c>
      <c r="J89" s="9"/>
      <c r="K89" s="9">
        <f>SUM(K88)</f>
        <v>1085.7</v>
      </c>
      <c r="L89" s="9"/>
      <c r="M89" s="13"/>
    </row>
    <row r="90" spans="1:13" ht="31.5" customHeight="1">
      <c r="A90" s="176" t="s">
        <v>192</v>
      </c>
      <c r="B90" s="177"/>
      <c r="C90" s="177"/>
      <c r="D90" s="177"/>
      <c r="E90" s="177"/>
      <c r="F90" s="177"/>
      <c r="G90" s="177"/>
      <c r="H90" s="177"/>
      <c r="I90" s="177"/>
      <c r="J90" s="177"/>
      <c r="K90" s="177"/>
      <c r="L90" s="177"/>
      <c r="M90" s="178"/>
    </row>
    <row r="91" spans="1:13" ht="121.5" customHeight="1">
      <c r="A91" s="193"/>
      <c r="B91" s="110" t="s">
        <v>98</v>
      </c>
      <c r="C91" s="138" t="s">
        <v>56</v>
      </c>
      <c r="D91" s="138" t="s">
        <v>2</v>
      </c>
      <c r="E91" s="151">
        <f>H91+G91</f>
        <v>783.4000000000001</v>
      </c>
      <c r="F91" s="151"/>
      <c r="G91" s="151">
        <f>G93</f>
        <v>391.70000000000005</v>
      </c>
      <c r="H91" s="151">
        <f>H92</f>
        <v>391.7</v>
      </c>
      <c r="I91" s="151">
        <f>L91+K91</f>
        <v>0</v>
      </c>
      <c r="J91" s="151"/>
      <c r="K91" s="151">
        <f>K93</f>
        <v>0</v>
      </c>
      <c r="L91" s="151">
        <f>L92</f>
        <v>0</v>
      </c>
      <c r="M91" s="93"/>
    </row>
    <row r="92" spans="1:13" ht="31.5" customHeight="1">
      <c r="A92" s="194"/>
      <c r="B92" s="132" t="s">
        <v>65</v>
      </c>
      <c r="C92" s="133"/>
      <c r="D92" s="133"/>
      <c r="E92" s="134">
        <f>H92</f>
        <v>391.7</v>
      </c>
      <c r="F92" s="134"/>
      <c r="G92" s="134"/>
      <c r="H92" s="134">
        <v>391.7</v>
      </c>
      <c r="I92" s="134">
        <f>L92</f>
        <v>0</v>
      </c>
      <c r="J92" s="134"/>
      <c r="K92" s="134">
        <v>0</v>
      </c>
      <c r="L92" s="134">
        <v>0</v>
      </c>
      <c r="M92" s="135"/>
    </row>
    <row r="93" spans="1:13" ht="26.25" customHeight="1">
      <c r="A93" s="194"/>
      <c r="B93" s="82" t="s">
        <v>58</v>
      </c>
      <c r="C93" s="74"/>
      <c r="D93" s="74"/>
      <c r="E93" s="83">
        <f>H93+G93</f>
        <v>391.70000000000005</v>
      </c>
      <c r="F93" s="83"/>
      <c r="G93" s="83">
        <f>G94+G95+G96+G97+G98+G99+G100+G101+G102+G103</f>
        <v>391.70000000000005</v>
      </c>
      <c r="H93" s="83"/>
      <c r="I93" s="83">
        <f>I94+I95+I96+I97+I98+I99+I100+I101+I102+I103</f>
        <v>0</v>
      </c>
      <c r="J93" s="83"/>
      <c r="K93" s="83">
        <f>K94+K95+K96+K97+K98+K99+K100+K101+K102+K103</f>
        <v>0</v>
      </c>
      <c r="L93" s="83"/>
      <c r="M93" s="74"/>
    </row>
    <row r="94" spans="1:13" ht="28.5" customHeight="1">
      <c r="A94" s="194"/>
      <c r="B94" s="97" t="s">
        <v>40</v>
      </c>
      <c r="C94" s="95"/>
      <c r="D94" s="95"/>
      <c r="E94" s="96">
        <f aca="true" t="shared" si="5" ref="E94:E103">G94</f>
        <v>69.2</v>
      </c>
      <c r="F94" s="96"/>
      <c r="G94" s="96">
        <v>69.2</v>
      </c>
      <c r="H94" s="96"/>
      <c r="I94" s="96">
        <f aca="true" t="shared" si="6" ref="I94:I103">K94</f>
        <v>0</v>
      </c>
      <c r="J94" s="96"/>
      <c r="K94" s="96">
        <v>0</v>
      </c>
      <c r="L94" s="96"/>
      <c r="M94" s="109" t="s">
        <v>121</v>
      </c>
    </row>
    <row r="95" spans="1:13" ht="28.5" customHeight="1">
      <c r="A95" s="194"/>
      <c r="B95" s="97" t="s">
        <v>41</v>
      </c>
      <c r="C95" s="95"/>
      <c r="D95" s="95"/>
      <c r="E95" s="96">
        <f t="shared" si="5"/>
        <v>53.2</v>
      </c>
      <c r="F95" s="96"/>
      <c r="G95" s="96">
        <v>53.2</v>
      </c>
      <c r="H95" s="96"/>
      <c r="I95" s="96">
        <f t="shared" si="6"/>
        <v>0</v>
      </c>
      <c r="J95" s="96"/>
      <c r="K95" s="96">
        <v>0</v>
      </c>
      <c r="L95" s="96"/>
      <c r="M95" s="109" t="s">
        <v>121</v>
      </c>
    </row>
    <row r="96" spans="1:13" ht="25.5" customHeight="1">
      <c r="A96" s="194"/>
      <c r="B96" s="97" t="s">
        <v>42</v>
      </c>
      <c r="C96" s="95"/>
      <c r="D96" s="95"/>
      <c r="E96" s="96">
        <f t="shared" si="5"/>
        <v>26.3</v>
      </c>
      <c r="F96" s="96"/>
      <c r="G96" s="96">
        <v>26.3</v>
      </c>
      <c r="H96" s="96"/>
      <c r="I96" s="96">
        <f t="shared" si="6"/>
        <v>0</v>
      </c>
      <c r="J96" s="96"/>
      <c r="K96" s="96">
        <v>0</v>
      </c>
      <c r="L96" s="96"/>
      <c r="M96" s="109" t="s">
        <v>121</v>
      </c>
    </row>
    <row r="97" spans="1:13" ht="28.5" customHeight="1">
      <c r="A97" s="194"/>
      <c r="B97" s="97" t="s">
        <v>43</v>
      </c>
      <c r="C97" s="95"/>
      <c r="D97" s="95"/>
      <c r="E97" s="96">
        <f t="shared" si="5"/>
        <v>58.1</v>
      </c>
      <c r="F97" s="96"/>
      <c r="G97" s="96">
        <v>58.1</v>
      </c>
      <c r="H97" s="96"/>
      <c r="I97" s="96">
        <f t="shared" si="6"/>
        <v>0</v>
      </c>
      <c r="J97" s="96"/>
      <c r="K97" s="96">
        <v>0</v>
      </c>
      <c r="L97" s="96"/>
      <c r="M97" s="109" t="s">
        <v>127</v>
      </c>
    </row>
    <row r="98" spans="1:13" ht="30" customHeight="1">
      <c r="A98" s="194"/>
      <c r="B98" s="97" t="s">
        <v>44</v>
      </c>
      <c r="C98" s="95"/>
      <c r="D98" s="95"/>
      <c r="E98" s="96">
        <f t="shared" si="5"/>
        <v>50.3</v>
      </c>
      <c r="F98" s="96"/>
      <c r="G98" s="96">
        <v>50.3</v>
      </c>
      <c r="H98" s="96"/>
      <c r="I98" s="96">
        <f t="shared" si="6"/>
        <v>0</v>
      </c>
      <c r="J98" s="96"/>
      <c r="K98" s="96">
        <v>0</v>
      </c>
      <c r="L98" s="96"/>
      <c r="M98" s="109" t="s">
        <v>127</v>
      </c>
    </row>
    <row r="99" spans="1:13" ht="29.25" customHeight="1">
      <c r="A99" s="194"/>
      <c r="B99" s="97" t="s">
        <v>45</v>
      </c>
      <c r="C99" s="95"/>
      <c r="D99" s="95"/>
      <c r="E99" s="96">
        <f t="shared" si="5"/>
        <v>14.8</v>
      </c>
      <c r="F99" s="96"/>
      <c r="G99" s="96">
        <v>14.8</v>
      </c>
      <c r="H99" s="96"/>
      <c r="I99" s="96">
        <f t="shared" si="6"/>
        <v>0</v>
      </c>
      <c r="J99" s="96"/>
      <c r="K99" s="96">
        <v>0</v>
      </c>
      <c r="L99" s="96"/>
      <c r="M99" s="109" t="s">
        <v>127</v>
      </c>
    </row>
    <row r="100" spans="1:13" ht="22.5" customHeight="1">
      <c r="A100" s="194"/>
      <c r="B100" s="97" t="s">
        <v>46</v>
      </c>
      <c r="C100" s="95"/>
      <c r="D100" s="95"/>
      <c r="E100" s="96">
        <f t="shared" si="5"/>
        <v>24.4</v>
      </c>
      <c r="F100" s="96"/>
      <c r="G100" s="96">
        <v>24.4</v>
      </c>
      <c r="H100" s="96"/>
      <c r="I100" s="96">
        <f t="shared" si="6"/>
        <v>0</v>
      </c>
      <c r="J100" s="96"/>
      <c r="K100" s="96">
        <v>0</v>
      </c>
      <c r="L100" s="96"/>
      <c r="M100" s="109" t="s">
        <v>127</v>
      </c>
    </row>
    <row r="101" spans="1:13" ht="23.25" customHeight="1">
      <c r="A101" s="194"/>
      <c r="B101" s="97" t="s">
        <v>47</v>
      </c>
      <c r="C101" s="95"/>
      <c r="D101" s="95"/>
      <c r="E101" s="96">
        <f t="shared" si="5"/>
        <v>52.8</v>
      </c>
      <c r="F101" s="96"/>
      <c r="G101" s="96">
        <v>52.8</v>
      </c>
      <c r="H101" s="96"/>
      <c r="I101" s="96">
        <f t="shared" si="6"/>
        <v>0</v>
      </c>
      <c r="J101" s="96"/>
      <c r="K101" s="96">
        <v>0</v>
      </c>
      <c r="L101" s="96"/>
      <c r="M101" s="109" t="s">
        <v>127</v>
      </c>
    </row>
    <row r="102" spans="1:13" ht="22.5" customHeight="1">
      <c r="A102" s="194"/>
      <c r="B102" s="97" t="s">
        <v>8</v>
      </c>
      <c r="C102" s="95"/>
      <c r="D102" s="95"/>
      <c r="E102" s="96">
        <f t="shared" si="5"/>
        <v>32</v>
      </c>
      <c r="F102" s="96"/>
      <c r="G102" s="96">
        <v>32</v>
      </c>
      <c r="H102" s="96"/>
      <c r="I102" s="96">
        <f t="shared" si="6"/>
        <v>0</v>
      </c>
      <c r="J102" s="96"/>
      <c r="K102" s="96">
        <v>0</v>
      </c>
      <c r="L102" s="96"/>
      <c r="M102" s="109" t="s">
        <v>127</v>
      </c>
    </row>
    <row r="103" spans="1:13" ht="27" customHeight="1">
      <c r="A103" s="195"/>
      <c r="B103" s="97" t="s">
        <v>48</v>
      </c>
      <c r="C103" s="95"/>
      <c r="D103" s="95"/>
      <c r="E103" s="96">
        <f t="shared" si="5"/>
        <v>10.6</v>
      </c>
      <c r="F103" s="96"/>
      <c r="G103" s="96">
        <v>10.6</v>
      </c>
      <c r="H103" s="96"/>
      <c r="I103" s="96">
        <f t="shared" si="6"/>
        <v>0</v>
      </c>
      <c r="J103" s="96"/>
      <c r="K103" s="96">
        <v>0</v>
      </c>
      <c r="L103" s="96"/>
      <c r="M103" s="109" t="s">
        <v>127</v>
      </c>
    </row>
    <row r="104" spans="1:13" ht="27.75" customHeight="1">
      <c r="A104" s="33"/>
      <c r="B104" s="13" t="s">
        <v>193</v>
      </c>
      <c r="C104" s="23"/>
      <c r="D104" s="24"/>
      <c r="E104" s="24">
        <f>H104+G104</f>
        <v>783.4000000000001</v>
      </c>
      <c r="F104" s="24"/>
      <c r="G104" s="24">
        <f>G91</f>
        <v>391.70000000000005</v>
      </c>
      <c r="H104" s="24">
        <f>H91</f>
        <v>391.7</v>
      </c>
      <c r="I104" s="24">
        <f>L104+K104</f>
        <v>0</v>
      </c>
      <c r="J104" s="24"/>
      <c r="K104" s="24">
        <f>K91</f>
        <v>0</v>
      </c>
      <c r="L104" s="24">
        <f>L91</f>
        <v>0</v>
      </c>
      <c r="M104" s="23"/>
    </row>
    <row r="105" spans="1:13" ht="30" customHeight="1">
      <c r="A105" s="184" t="s">
        <v>194</v>
      </c>
      <c r="B105" s="185"/>
      <c r="C105" s="185"/>
      <c r="D105" s="185"/>
      <c r="E105" s="185"/>
      <c r="F105" s="185"/>
      <c r="G105" s="185"/>
      <c r="H105" s="185"/>
      <c r="I105" s="185"/>
      <c r="J105" s="185"/>
      <c r="K105" s="185"/>
      <c r="L105" s="185"/>
      <c r="M105" s="186"/>
    </row>
    <row r="106" spans="1:13" ht="176.25" customHeight="1">
      <c r="A106" s="206" t="s">
        <v>195</v>
      </c>
      <c r="B106" s="97" t="s">
        <v>110</v>
      </c>
      <c r="C106" s="152" t="s">
        <v>92</v>
      </c>
      <c r="D106" s="153" t="s">
        <v>2</v>
      </c>
      <c r="E106" s="96">
        <f>E107+E108</f>
        <v>5978.1</v>
      </c>
      <c r="F106" s="96"/>
      <c r="G106" s="96">
        <f>G107+G108</f>
        <v>5978.1</v>
      </c>
      <c r="H106" s="96"/>
      <c r="I106" s="96">
        <f>I107+I108</f>
        <v>863.8500000000001</v>
      </c>
      <c r="J106" s="96"/>
      <c r="K106" s="96">
        <f>K107+K108</f>
        <v>863.8500000000001</v>
      </c>
      <c r="L106" s="96"/>
      <c r="M106" s="111" t="s">
        <v>158</v>
      </c>
    </row>
    <row r="107" spans="1:13" ht="34.5" customHeight="1">
      <c r="A107" s="206"/>
      <c r="B107" s="84" t="s">
        <v>64</v>
      </c>
      <c r="C107" s="85"/>
      <c r="D107" s="86"/>
      <c r="E107" s="87">
        <f aca="true" t="shared" si="7" ref="E107:E118">G107</f>
        <v>1275.4</v>
      </c>
      <c r="F107" s="87"/>
      <c r="G107" s="87">
        <v>1275.4</v>
      </c>
      <c r="H107" s="87"/>
      <c r="I107" s="87">
        <f aca="true" t="shared" si="8" ref="I107:I118">K107</f>
        <v>133.7</v>
      </c>
      <c r="J107" s="87"/>
      <c r="K107" s="87">
        <v>133.7</v>
      </c>
      <c r="L107" s="87"/>
      <c r="M107" s="90" t="s">
        <v>156</v>
      </c>
    </row>
    <row r="108" spans="1:13" ht="29.25" customHeight="1">
      <c r="A108" s="206"/>
      <c r="B108" s="82" t="s">
        <v>58</v>
      </c>
      <c r="C108" s="88"/>
      <c r="D108" s="89"/>
      <c r="E108" s="81">
        <f t="shared" si="7"/>
        <v>4702.700000000001</v>
      </c>
      <c r="F108" s="81"/>
      <c r="G108" s="81">
        <f>G109+G110+G111+G112+G113+G114+G115+G116+G117+G118</f>
        <v>4702.700000000001</v>
      </c>
      <c r="H108" s="81"/>
      <c r="I108" s="81">
        <f t="shared" si="8"/>
        <v>730.1500000000001</v>
      </c>
      <c r="J108" s="81"/>
      <c r="K108" s="81">
        <f>K109+K110+K111+K112+K113+K114+K115+K116+K117+K118</f>
        <v>730.1500000000001</v>
      </c>
      <c r="L108" s="81"/>
      <c r="M108" s="88" t="s">
        <v>157</v>
      </c>
    </row>
    <row r="109" spans="1:13" ht="22.5" customHeight="1">
      <c r="A109" s="206"/>
      <c r="B109" s="97" t="s">
        <v>40</v>
      </c>
      <c r="C109" s="99"/>
      <c r="D109" s="112"/>
      <c r="E109" s="98">
        <f t="shared" si="7"/>
        <v>0</v>
      </c>
      <c r="F109" s="98"/>
      <c r="G109" s="98">
        <v>0</v>
      </c>
      <c r="H109" s="98"/>
      <c r="I109" s="98">
        <f t="shared" si="8"/>
        <v>0</v>
      </c>
      <c r="J109" s="98"/>
      <c r="K109" s="98">
        <v>0</v>
      </c>
      <c r="L109" s="98"/>
      <c r="M109" s="99" t="s">
        <v>122</v>
      </c>
    </row>
    <row r="110" spans="1:13" ht="25.5" customHeight="1">
      <c r="A110" s="206"/>
      <c r="B110" s="97" t="s">
        <v>41</v>
      </c>
      <c r="C110" s="99"/>
      <c r="D110" s="112"/>
      <c r="E110" s="98">
        <f t="shared" si="7"/>
        <v>561.3</v>
      </c>
      <c r="F110" s="98"/>
      <c r="G110" s="98">
        <v>561.3</v>
      </c>
      <c r="H110" s="98"/>
      <c r="I110" s="98">
        <f t="shared" si="8"/>
        <v>95.4</v>
      </c>
      <c r="J110" s="98"/>
      <c r="K110" s="98">
        <v>95.4</v>
      </c>
      <c r="L110" s="98"/>
      <c r="M110" s="99" t="s">
        <v>124</v>
      </c>
    </row>
    <row r="111" spans="1:13" ht="26.25" customHeight="1">
      <c r="A111" s="206"/>
      <c r="B111" s="97" t="s">
        <v>42</v>
      </c>
      <c r="C111" s="99"/>
      <c r="D111" s="112"/>
      <c r="E111" s="98">
        <f t="shared" si="7"/>
        <v>694.7</v>
      </c>
      <c r="F111" s="98"/>
      <c r="G111" s="98">
        <v>694.7</v>
      </c>
      <c r="H111" s="98"/>
      <c r="I111" s="98">
        <f t="shared" si="8"/>
        <v>165.7</v>
      </c>
      <c r="J111" s="98"/>
      <c r="K111" s="98">
        <v>165.7</v>
      </c>
      <c r="L111" s="98"/>
      <c r="M111" s="111" t="s">
        <v>129</v>
      </c>
    </row>
    <row r="112" spans="1:13" ht="27.75" customHeight="1">
      <c r="A112" s="206"/>
      <c r="B112" s="97" t="s">
        <v>43</v>
      </c>
      <c r="C112" s="99"/>
      <c r="D112" s="112"/>
      <c r="E112" s="98">
        <f t="shared" si="7"/>
        <v>867.2</v>
      </c>
      <c r="F112" s="98"/>
      <c r="G112" s="98">
        <v>867.2</v>
      </c>
      <c r="H112" s="98"/>
      <c r="I112" s="98">
        <f t="shared" si="8"/>
        <v>170.69</v>
      </c>
      <c r="J112" s="98"/>
      <c r="K112" s="98">
        <v>170.69</v>
      </c>
      <c r="L112" s="98"/>
      <c r="M112" s="111" t="s">
        <v>128</v>
      </c>
    </row>
    <row r="113" spans="1:13" ht="27.75" customHeight="1">
      <c r="A113" s="206"/>
      <c r="B113" s="97" t="s">
        <v>44</v>
      </c>
      <c r="C113" s="99"/>
      <c r="D113" s="112"/>
      <c r="E113" s="98">
        <f t="shared" si="7"/>
        <v>480.3</v>
      </c>
      <c r="F113" s="98"/>
      <c r="G113" s="98">
        <v>480.3</v>
      </c>
      <c r="H113" s="98"/>
      <c r="I113" s="98">
        <f t="shared" si="8"/>
        <v>118.9</v>
      </c>
      <c r="J113" s="98"/>
      <c r="K113" s="98">
        <v>118.9</v>
      </c>
      <c r="L113" s="98"/>
      <c r="M113" s="111" t="s">
        <v>133</v>
      </c>
    </row>
    <row r="114" spans="1:13" ht="26.25" customHeight="1">
      <c r="A114" s="206"/>
      <c r="B114" s="97" t="s">
        <v>45</v>
      </c>
      <c r="C114" s="111"/>
      <c r="D114" s="153"/>
      <c r="E114" s="96">
        <f t="shared" si="7"/>
        <v>161.8</v>
      </c>
      <c r="F114" s="96"/>
      <c r="G114" s="96">
        <v>161.8</v>
      </c>
      <c r="H114" s="96"/>
      <c r="I114" s="96">
        <f t="shared" si="8"/>
        <v>6.8</v>
      </c>
      <c r="J114" s="96"/>
      <c r="K114" s="96">
        <v>6.8</v>
      </c>
      <c r="L114" s="96"/>
      <c r="M114" s="111" t="s">
        <v>144</v>
      </c>
    </row>
    <row r="115" spans="1:13" ht="29.25" customHeight="1">
      <c r="A115" s="206"/>
      <c r="B115" s="97" t="s">
        <v>46</v>
      </c>
      <c r="C115" s="99"/>
      <c r="D115" s="112"/>
      <c r="E115" s="98">
        <f t="shared" si="7"/>
        <v>305</v>
      </c>
      <c r="F115" s="98"/>
      <c r="G115" s="98">
        <v>305</v>
      </c>
      <c r="H115" s="98"/>
      <c r="I115" s="98">
        <f t="shared" si="8"/>
        <v>46.86</v>
      </c>
      <c r="J115" s="98"/>
      <c r="K115" s="98">
        <v>46.86</v>
      </c>
      <c r="L115" s="98"/>
      <c r="M115" s="111" t="s">
        <v>136</v>
      </c>
    </row>
    <row r="116" spans="1:13" ht="27" customHeight="1">
      <c r="A116" s="206"/>
      <c r="B116" s="97" t="s">
        <v>47</v>
      </c>
      <c r="C116" s="99"/>
      <c r="D116" s="112"/>
      <c r="E116" s="98">
        <f t="shared" si="7"/>
        <v>923.2</v>
      </c>
      <c r="F116" s="98"/>
      <c r="G116" s="98">
        <v>923.2</v>
      </c>
      <c r="H116" s="98"/>
      <c r="I116" s="98">
        <f t="shared" si="8"/>
        <v>11.2</v>
      </c>
      <c r="J116" s="98"/>
      <c r="K116" s="98">
        <v>11.2</v>
      </c>
      <c r="L116" s="98"/>
      <c r="M116" s="111" t="s">
        <v>139</v>
      </c>
    </row>
    <row r="117" spans="1:13" ht="27" customHeight="1">
      <c r="A117" s="206"/>
      <c r="B117" s="97" t="s">
        <v>8</v>
      </c>
      <c r="C117" s="99"/>
      <c r="D117" s="112"/>
      <c r="E117" s="98">
        <f t="shared" si="7"/>
        <v>396.6</v>
      </c>
      <c r="F117" s="98"/>
      <c r="G117" s="98">
        <v>396.6</v>
      </c>
      <c r="H117" s="98"/>
      <c r="I117" s="98">
        <f t="shared" si="8"/>
        <v>100.4</v>
      </c>
      <c r="J117" s="98"/>
      <c r="K117" s="98">
        <v>100.4</v>
      </c>
      <c r="L117" s="98"/>
      <c r="M117" s="99" t="s">
        <v>140</v>
      </c>
    </row>
    <row r="118" spans="1:13" ht="26.25" customHeight="1">
      <c r="A118" s="206"/>
      <c r="B118" s="97" t="s">
        <v>48</v>
      </c>
      <c r="C118" s="99"/>
      <c r="D118" s="112"/>
      <c r="E118" s="98">
        <f t="shared" si="7"/>
        <v>312.6</v>
      </c>
      <c r="F118" s="98"/>
      <c r="G118" s="98">
        <v>312.6</v>
      </c>
      <c r="H118" s="98"/>
      <c r="I118" s="98">
        <f t="shared" si="8"/>
        <v>14.2</v>
      </c>
      <c r="J118" s="98"/>
      <c r="K118" s="98">
        <v>14.2</v>
      </c>
      <c r="L118" s="98"/>
      <c r="M118" s="99" t="s">
        <v>145</v>
      </c>
    </row>
    <row r="119" spans="1:13" ht="139.5" customHeight="1">
      <c r="A119" s="40" t="s">
        <v>196</v>
      </c>
      <c r="B119" s="97" t="s">
        <v>197</v>
      </c>
      <c r="C119" s="108" t="s">
        <v>21</v>
      </c>
      <c r="D119" s="112" t="s">
        <v>2</v>
      </c>
      <c r="E119" s="98">
        <f>G119</f>
        <v>422</v>
      </c>
      <c r="F119" s="98"/>
      <c r="G119" s="98">
        <v>422</v>
      </c>
      <c r="H119" s="98"/>
      <c r="I119" s="98">
        <f>K119</f>
        <v>0</v>
      </c>
      <c r="J119" s="98"/>
      <c r="K119" s="98">
        <v>0</v>
      </c>
      <c r="L119" s="98"/>
      <c r="M119" s="99"/>
    </row>
    <row r="120" spans="1:13" ht="22.5" customHeight="1">
      <c r="A120" s="33"/>
      <c r="B120" s="13" t="s">
        <v>60</v>
      </c>
      <c r="C120" s="23"/>
      <c r="D120" s="24"/>
      <c r="E120" s="24">
        <f>E107+E108+E119</f>
        <v>6400.1</v>
      </c>
      <c r="F120" s="24"/>
      <c r="G120" s="24">
        <f>G107+G108+G119</f>
        <v>6400.1</v>
      </c>
      <c r="H120" s="24"/>
      <c r="I120" s="24">
        <f>I107+I108+I119</f>
        <v>863.8500000000001</v>
      </c>
      <c r="J120" s="24"/>
      <c r="K120" s="24">
        <f>K107+K108+K119</f>
        <v>863.8500000000001</v>
      </c>
      <c r="L120" s="24"/>
      <c r="M120" s="23"/>
    </row>
    <row r="121" spans="1:13" ht="24.75" customHeight="1">
      <c r="A121" s="184" t="s">
        <v>198</v>
      </c>
      <c r="B121" s="185"/>
      <c r="C121" s="185"/>
      <c r="D121" s="185"/>
      <c r="E121" s="185"/>
      <c r="F121" s="185"/>
      <c r="G121" s="185"/>
      <c r="H121" s="185"/>
      <c r="I121" s="185"/>
      <c r="J121" s="185"/>
      <c r="K121" s="185"/>
      <c r="L121" s="185"/>
      <c r="M121" s="186"/>
    </row>
    <row r="122" spans="1:13" ht="178.5" customHeight="1">
      <c r="A122" s="113" t="s">
        <v>90</v>
      </c>
      <c r="B122" s="97" t="s">
        <v>111</v>
      </c>
      <c r="C122" s="111" t="s">
        <v>21</v>
      </c>
      <c r="D122" s="153" t="s">
        <v>2</v>
      </c>
      <c r="E122" s="96">
        <f>G122</f>
        <v>807925.2</v>
      </c>
      <c r="F122" s="96"/>
      <c r="G122" s="96">
        <v>807925.2</v>
      </c>
      <c r="H122" s="96"/>
      <c r="I122" s="96">
        <f>K122</f>
        <v>217896.5</v>
      </c>
      <c r="J122" s="96"/>
      <c r="K122" s="96">
        <v>217896.5</v>
      </c>
      <c r="L122" s="96"/>
      <c r="M122" s="154" t="s">
        <v>161</v>
      </c>
    </row>
    <row r="123" spans="1:13" ht="175.5" customHeight="1">
      <c r="A123" s="114" t="s">
        <v>91</v>
      </c>
      <c r="B123" s="101" t="s">
        <v>199</v>
      </c>
      <c r="C123" s="111" t="s">
        <v>21</v>
      </c>
      <c r="D123" s="153" t="s">
        <v>2</v>
      </c>
      <c r="E123" s="98">
        <f>G123</f>
        <v>2547.6</v>
      </c>
      <c r="F123" s="98"/>
      <c r="G123" s="98">
        <v>2547.6</v>
      </c>
      <c r="H123" s="98"/>
      <c r="I123" s="98">
        <f>K123</f>
        <v>657.5</v>
      </c>
      <c r="J123" s="98"/>
      <c r="K123" s="98">
        <v>657.5</v>
      </c>
      <c r="L123" s="98"/>
      <c r="M123" s="155" t="s">
        <v>160</v>
      </c>
    </row>
    <row r="124" spans="1:13" ht="21" customHeight="1">
      <c r="A124" s="116"/>
      <c r="B124" s="117" t="s">
        <v>83</v>
      </c>
      <c r="C124" s="118"/>
      <c r="D124" s="119"/>
      <c r="E124" s="119">
        <f>G124</f>
        <v>810472.7999999999</v>
      </c>
      <c r="F124" s="119"/>
      <c r="G124" s="119">
        <f>G122+G123</f>
        <v>810472.7999999999</v>
      </c>
      <c r="H124" s="119"/>
      <c r="I124" s="119">
        <f>K124</f>
        <v>218554</v>
      </c>
      <c r="J124" s="119"/>
      <c r="K124" s="119">
        <f>K122+K123</f>
        <v>218554</v>
      </c>
      <c r="L124" s="119"/>
      <c r="M124" s="118"/>
    </row>
    <row r="125" spans="1:13" ht="0" customHeight="1" hidden="1">
      <c r="A125" s="126"/>
      <c r="B125" s="204" t="s">
        <v>200</v>
      </c>
      <c r="C125" s="204"/>
      <c r="D125" s="204"/>
      <c r="E125" s="204"/>
      <c r="F125" s="204"/>
      <c r="G125" s="204"/>
      <c r="H125" s="204"/>
      <c r="I125" s="204"/>
      <c r="J125" s="204"/>
      <c r="K125" s="204"/>
      <c r="L125" s="204"/>
      <c r="M125" s="205"/>
    </row>
    <row r="126" spans="1:13" ht="46.5" customHeight="1" hidden="1">
      <c r="A126" s="126"/>
      <c r="B126" s="95" t="s">
        <v>112</v>
      </c>
      <c r="C126" s="111" t="s">
        <v>22</v>
      </c>
      <c r="D126" s="96">
        <v>2018</v>
      </c>
      <c r="E126" s="96">
        <f>G126</f>
        <v>0</v>
      </c>
      <c r="F126" s="96"/>
      <c r="G126" s="96">
        <v>0</v>
      </c>
      <c r="H126" s="96"/>
      <c r="I126" s="96">
        <f>K126</f>
        <v>0</v>
      </c>
      <c r="J126" s="96"/>
      <c r="K126" s="96">
        <v>0</v>
      </c>
      <c r="L126" s="96"/>
      <c r="M126" s="111"/>
    </row>
    <row r="127" spans="1:13" ht="22.5" customHeight="1" hidden="1">
      <c r="A127" s="125"/>
      <c r="B127" s="127" t="s">
        <v>61</v>
      </c>
      <c r="C127" s="128"/>
      <c r="D127" s="129"/>
      <c r="E127" s="129">
        <f>G127</f>
        <v>0</v>
      </c>
      <c r="F127" s="129"/>
      <c r="G127" s="129">
        <f>G126</f>
        <v>0</v>
      </c>
      <c r="H127" s="129"/>
      <c r="I127" s="129">
        <f>K127</f>
        <v>0</v>
      </c>
      <c r="J127" s="129"/>
      <c r="K127" s="129">
        <f>K126</f>
        <v>0</v>
      </c>
      <c r="L127" s="129"/>
      <c r="M127" s="128"/>
    </row>
    <row r="128" spans="1:13" ht="0" customHeight="1" hidden="1">
      <c r="A128" s="203" t="s">
        <v>201</v>
      </c>
      <c r="B128" s="204"/>
      <c r="C128" s="204"/>
      <c r="D128" s="204"/>
      <c r="E128" s="204"/>
      <c r="F128" s="204"/>
      <c r="G128" s="204"/>
      <c r="H128" s="204"/>
      <c r="I128" s="204"/>
      <c r="J128" s="204"/>
      <c r="K128" s="204"/>
      <c r="L128" s="204"/>
      <c r="M128" s="205"/>
    </row>
    <row r="129" spans="1:13" ht="66.75" customHeight="1" hidden="1">
      <c r="A129" s="115"/>
      <c r="B129" s="101" t="s">
        <v>1</v>
      </c>
      <c r="C129" s="99" t="s">
        <v>21</v>
      </c>
      <c r="D129" s="112" t="s">
        <v>2</v>
      </c>
      <c r="E129" s="98">
        <f>G129</f>
        <v>2637.5</v>
      </c>
      <c r="F129" s="98"/>
      <c r="G129" s="98">
        <v>2637.5</v>
      </c>
      <c r="H129" s="98"/>
      <c r="I129" s="98">
        <f>K129</f>
        <v>0</v>
      </c>
      <c r="J129" s="98"/>
      <c r="K129" s="98">
        <v>0</v>
      </c>
      <c r="L129" s="98"/>
      <c r="M129" s="99" t="s">
        <v>155</v>
      </c>
    </row>
    <row r="130" spans="1:13" ht="22.5" customHeight="1" hidden="1">
      <c r="A130" s="116"/>
      <c r="B130" s="117" t="s">
        <v>61</v>
      </c>
      <c r="C130" s="118"/>
      <c r="D130" s="119"/>
      <c r="E130" s="119">
        <f>G130</f>
        <v>2637.5</v>
      </c>
      <c r="F130" s="119"/>
      <c r="G130" s="119">
        <f>G129</f>
        <v>2637.5</v>
      </c>
      <c r="H130" s="119"/>
      <c r="I130" s="119">
        <f>K130</f>
        <v>0</v>
      </c>
      <c r="J130" s="119"/>
      <c r="K130" s="119">
        <f>K129</f>
        <v>0</v>
      </c>
      <c r="L130" s="119"/>
      <c r="M130" s="118"/>
    </row>
    <row r="131" spans="1:13" ht="24" customHeight="1" hidden="1">
      <c r="A131" s="171" t="s">
        <v>113</v>
      </c>
      <c r="B131" s="172"/>
      <c r="C131" s="172"/>
      <c r="D131" s="172"/>
      <c r="E131" s="172"/>
      <c r="F131" s="172"/>
      <c r="G131" s="172"/>
      <c r="H131" s="172"/>
      <c r="I131" s="172"/>
      <c r="J131" s="172"/>
      <c r="K131" s="172"/>
      <c r="L131" s="172"/>
      <c r="M131" s="173"/>
    </row>
    <row r="132" spans="1:13" ht="85.5" customHeight="1" hidden="1">
      <c r="A132" s="114"/>
      <c r="B132" s="101" t="s">
        <v>82</v>
      </c>
      <c r="C132" s="99" t="s">
        <v>119</v>
      </c>
      <c r="D132" s="108">
        <v>2017</v>
      </c>
      <c r="E132" s="98">
        <f>G132</f>
        <v>0</v>
      </c>
      <c r="F132" s="98"/>
      <c r="G132" s="98">
        <v>0</v>
      </c>
      <c r="H132" s="98"/>
      <c r="I132" s="98">
        <f>K132</f>
        <v>0</v>
      </c>
      <c r="J132" s="98"/>
      <c r="K132" s="98">
        <v>0</v>
      </c>
      <c r="L132" s="98"/>
      <c r="M132" s="93" t="s">
        <v>118</v>
      </c>
    </row>
    <row r="133" spans="1:13" ht="30" customHeight="1" hidden="1">
      <c r="A133" s="39"/>
      <c r="B133" s="30" t="s">
        <v>0</v>
      </c>
      <c r="C133" s="54"/>
      <c r="D133" s="55"/>
      <c r="E133" s="56">
        <f>E132</f>
        <v>0</v>
      </c>
      <c r="F133" s="56"/>
      <c r="G133" s="56">
        <f>G132</f>
        <v>0</v>
      </c>
      <c r="H133" s="56"/>
      <c r="I133" s="56">
        <f>I132</f>
        <v>0</v>
      </c>
      <c r="J133" s="56"/>
      <c r="K133" s="56">
        <f>K132</f>
        <v>0</v>
      </c>
      <c r="L133" s="56"/>
      <c r="M133" s="57"/>
    </row>
    <row r="134" spans="1:13" ht="25.5" customHeight="1" hidden="1">
      <c r="A134" s="171" t="s">
        <v>114</v>
      </c>
      <c r="B134" s="172"/>
      <c r="C134" s="172"/>
      <c r="D134" s="172"/>
      <c r="E134" s="172"/>
      <c r="F134" s="172"/>
      <c r="G134" s="172"/>
      <c r="H134" s="172"/>
      <c r="I134" s="172"/>
      <c r="J134" s="172"/>
      <c r="K134" s="172"/>
      <c r="L134" s="172"/>
      <c r="M134" s="173"/>
    </row>
    <row r="135" spans="1:13" ht="48" customHeight="1" hidden="1">
      <c r="A135" s="39"/>
      <c r="B135" s="101" t="s">
        <v>84</v>
      </c>
      <c r="C135" s="99" t="s">
        <v>21</v>
      </c>
      <c r="D135" s="102" t="s">
        <v>115</v>
      </c>
      <c r="E135" s="98">
        <f>G135</f>
        <v>0</v>
      </c>
      <c r="F135" s="98"/>
      <c r="G135" s="98">
        <v>0</v>
      </c>
      <c r="H135" s="98"/>
      <c r="I135" s="98">
        <f>K135</f>
        <v>0</v>
      </c>
      <c r="J135" s="98"/>
      <c r="K135" s="98">
        <v>0</v>
      </c>
      <c r="L135" s="98"/>
      <c r="M135" s="93"/>
    </row>
    <row r="136" spans="1:13" ht="27" customHeight="1" hidden="1">
      <c r="A136" s="39"/>
      <c r="B136" s="30" t="s">
        <v>85</v>
      </c>
      <c r="C136" s="54"/>
      <c r="D136" s="55"/>
      <c r="E136" s="56">
        <f>E135</f>
        <v>0</v>
      </c>
      <c r="F136" s="56"/>
      <c r="G136" s="56">
        <f>G135</f>
        <v>0</v>
      </c>
      <c r="H136" s="56"/>
      <c r="I136" s="56">
        <f>I135</f>
        <v>0</v>
      </c>
      <c r="J136" s="56"/>
      <c r="K136" s="56">
        <f>K135</f>
        <v>0</v>
      </c>
      <c r="L136" s="56"/>
      <c r="M136" s="57"/>
    </row>
    <row r="137" spans="1:13" ht="37.5" customHeight="1">
      <c r="A137" s="31"/>
      <c r="B137" s="34" t="s">
        <v>30</v>
      </c>
      <c r="C137" s="35"/>
      <c r="D137" s="35"/>
      <c r="E137" s="36">
        <f>G137+H137</f>
        <v>1411147.7999999998</v>
      </c>
      <c r="F137" s="36"/>
      <c r="G137" s="36">
        <f>G136+G133+G130+G127+G124+G120+G104+G89+G86+G83+G80+G65+G62+G56+G52+G49</f>
        <v>1410756.0999999999</v>
      </c>
      <c r="H137" s="36">
        <f>H104</f>
        <v>391.7</v>
      </c>
      <c r="I137" s="36">
        <f>K137+L137</f>
        <v>389521.39</v>
      </c>
      <c r="J137" s="36"/>
      <c r="K137" s="36">
        <f>K136+K133+K130+K127+K124+K120+K104+K89+K86+K83+K80+K65+K62+K56+K52+K49</f>
        <v>389521.39</v>
      </c>
      <c r="L137" s="36">
        <f>L104</f>
        <v>0</v>
      </c>
      <c r="M137" s="37"/>
    </row>
    <row r="138" spans="1:13" ht="63" customHeight="1">
      <c r="A138" s="32"/>
      <c r="B138" s="32"/>
      <c r="C138" s="32"/>
      <c r="D138" s="32"/>
      <c r="E138" s="32"/>
      <c r="F138" s="32"/>
      <c r="G138" s="66"/>
      <c r="H138" s="26"/>
      <c r="I138" s="32"/>
      <c r="J138" s="32"/>
      <c r="K138" s="92"/>
      <c r="L138" s="32"/>
      <c r="M138" s="92"/>
    </row>
    <row r="139" spans="1:13" ht="50.25" customHeight="1">
      <c r="A139" s="196" t="s">
        <v>99</v>
      </c>
      <c r="B139" s="196"/>
      <c r="C139" s="196"/>
      <c r="D139" s="196"/>
      <c r="E139" s="196"/>
      <c r="F139" s="196"/>
      <c r="G139" s="196"/>
      <c r="H139" s="196"/>
      <c r="I139" s="196"/>
      <c r="J139" s="196"/>
      <c r="K139" s="196"/>
      <c r="L139" s="196"/>
      <c r="M139" s="196"/>
    </row>
    <row r="140" spans="1:13" ht="12">
      <c r="A140" s="67"/>
      <c r="B140" s="67"/>
      <c r="C140" s="67"/>
      <c r="D140" s="67"/>
      <c r="E140" s="67"/>
      <c r="F140" s="67"/>
      <c r="G140" s="67"/>
      <c r="H140" s="67"/>
      <c r="I140" s="67"/>
      <c r="J140" s="67"/>
      <c r="K140" s="67"/>
      <c r="L140" s="67"/>
      <c r="M140" s="67"/>
    </row>
    <row r="141" spans="1:13" ht="45" customHeight="1">
      <c r="A141" s="67"/>
      <c r="B141" s="67"/>
      <c r="C141" s="67"/>
      <c r="D141" s="67"/>
      <c r="E141" s="67"/>
      <c r="F141" s="67"/>
      <c r="G141" s="91"/>
      <c r="H141" s="91"/>
      <c r="I141" s="67"/>
      <c r="J141" s="67"/>
      <c r="K141" s="67"/>
      <c r="L141" s="67"/>
      <c r="M141" s="67"/>
    </row>
    <row r="142" spans="1:13" ht="12">
      <c r="A142" s="67"/>
      <c r="B142" s="67"/>
      <c r="C142" s="67"/>
      <c r="D142" s="67"/>
      <c r="E142" s="67"/>
      <c r="F142" s="67"/>
      <c r="G142" s="67"/>
      <c r="H142" s="67"/>
      <c r="I142" s="67"/>
      <c r="J142" s="67"/>
      <c r="K142" s="67"/>
      <c r="L142" s="67"/>
      <c r="M142" s="67"/>
    </row>
    <row r="143" spans="1:13" ht="12">
      <c r="A143" s="67"/>
      <c r="B143" s="67"/>
      <c r="C143" s="67"/>
      <c r="D143" s="67"/>
      <c r="E143" s="67"/>
      <c r="F143" s="67"/>
      <c r="G143" s="67"/>
      <c r="H143" s="67"/>
      <c r="I143" s="67"/>
      <c r="J143" s="67"/>
      <c r="K143" s="67"/>
      <c r="L143" s="67"/>
      <c r="M143" s="67"/>
    </row>
    <row r="144" spans="1:13" ht="12">
      <c r="A144" s="67"/>
      <c r="B144" s="67"/>
      <c r="C144" s="67"/>
      <c r="D144" s="67"/>
      <c r="E144" s="67"/>
      <c r="F144" s="67"/>
      <c r="G144" s="67"/>
      <c r="H144" s="67"/>
      <c r="I144" s="67"/>
      <c r="J144" s="67"/>
      <c r="K144" s="67"/>
      <c r="L144" s="67"/>
      <c r="M144" s="67"/>
    </row>
    <row r="145" spans="1:13" ht="12">
      <c r="A145" s="67"/>
      <c r="B145" s="67"/>
      <c r="C145" s="67"/>
      <c r="D145" s="67"/>
      <c r="E145" s="67"/>
      <c r="F145" s="67"/>
      <c r="G145" s="67"/>
      <c r="H145" s="67"/>
      <c r="I145" s="67"/>
      <c r="J145" s="67"/>
      <c r="K145" s="67"/>
      <c r="L145" s="67"/>
      <c r="M145" s="67"/>
    </row>
    <row r="146" spans="1:13" ht="12">
      <c r="A146" s="67"/>
      <c r="B146" s="67"/>
      <c r="C146" s="67"/>
      <c r="D146" s="67"/>
      <c r="E146" s="67"/>
      <c r="F146" s="67"/>
      <c r="G146" s="67"/>
      <c r="H146" s="67"/>
      <c r="I146" s="67"/>
      <c r="J146" s="67"/>
      <c r="K146" s="67"/>
      <c r="L146" s="67"/>
      <c r="M146" s="67"/>
    </row>
    <row r="147" spans="1:13" ht="12">
      <c r="A147" s="67"/>
      <c r="B147" s="67"/>
      <c r="C147" s="67"/>
      <c r="D147" s="67"/>
      <c r="E147" s="67"/>
      <c r="F147" s="67"/>
      <c r="G147" s="67"/>
      <c r="H147" s="67"/>
      <c r="I147" s="67"/>
      <c r="J147" s="67"/>
      <c r="K147" s="67"/>
      <c r="L147" s="67"/>
      <c r="M147" s="67"/>
    </row>
    <row r="148" spans="1:13" ht="12">
      <c r="A148" s="67"/>
      <c r="B148" s="67"/>
      <c r="C148" s="67"/>
      <c r="D148" s="67"/>
      <c r="E148" s="67"/>
      <c r="F148" s="67"/>
      <c r="G148" s="67"/>
      <c r="H148" s="67"/>
      <c r="I148" s="67"/>
      <c r="J148" s="67"/>
      <c r="K148" s="67"/>
      <c r="L148" s="67"/>
      <c r="M148" s="67"/>
    </row>
    <row r="149" spans="1:13" ht="12">
      <c r="A149" s="67"/>
      <c r="B149" s="67"/>
      <c r="C149" s="67"/>
      <c r="D149" s="67"/>
      <c r="E149" s="67"/>
      <c r="F149" s="67"/>
      <c r="G149" s="67"/>
      <c r="H149" s="67"/>
      <c r="I149" s="67"/>
      <c r="J149" s="67"/>
      <c r="K149" s="67"/>
      <c r="L149" s="67"/>
      <c r="M149" s="67"/>
    </row>
    <row r="150" spans="1:13" ht="12">
      <c r="A150" s="67"/>
      <c r="B150" s="67"/>
      <c r="C150" s="67"/>
      <c r="D150" s="67"/>
      <c r="E150" s="67"/>
      <c r="F150" s="67"/>
      <c r="G150" s="67"/>
      <c r="H150" s="67"/>
      <c r="I150" s="67"/>
      <c r="J150" s="67"/>
      <c r="K150" s="67"/>
      <c r="L150" s="67"/>
      <c r="M150" s="67"/>
    </row>
    <row r="151" spans="1:13" ht="12">
      <c r="A151" s="67"/>
      <c r="B151" s="67"/>
      <c r="C151" s="67"/>
      <c r="D151" s="67"/>
      <c r="E151" s="67"/>
      <c r="F151" s="67"/>
      <c r="G151" s="67"/>
      <c r="H151" s="67"/>
      <c r="I151" s="67"/>
      <c r="J151" s="67"/>
      <c r="K151" s="67"/>
      <c r="L151" s="67"/>
      <c r="M151" s="67"/>
    </row>
    <row r="152" spans="1:13" ht="12">
      <c r="A152" s="67"/>
      <c r="B152" s="67"/>
      <c r="C152" s="67"/>
      <c r="D152" s="67"/>
      <c r="E152" s="67"/>
      <c r="F152" s="67"/>
      <c r="G152" s="67"/>
      <c r="H152" s="67"/>
      <c r="I152" s="67"/>
      <c r="J152" s="67"/>
      <c r="K152" s="67"/>
      <c r="L152" s="67"/>
      <c r="M152" s="67"/>
    </row>
    <row r="153" spans="1:13" ht="12">
      <c r="A153" s="67"/>
      <c r="B153" s="67"/>
      <c r="C153" s="67"/>
      <c r="D153" s="67"/>
      <c r="E153" s="67"/>
      <c r="F153" s="67"/>
      <c r="G153" s="67"/>
      <c r="H153" s="67"/>
      <c r="I153" s="67"/>
      <c r="J153" s="67"/>
      <c r="K153" s="67"/>
      <c r="L153" s="67"/>
      <c r="M153" s="67"/>
    </row>
    <row r="154" spans="1:13" ht="12">
      <c r="A154" s="67"/>
      <c r="B154" s="67"/>
      <c r="C154" s="67"/>
      <c r="D154" s="67"/>
      <c r="E154" s="67"/>
      <c r="F154" s="67"/>
      <c r="G154" s="67"/>
      <c r="H154" s="67"/>
      <c r="I154" s="67"/>
      <c r="J154" s="67"/>
      <c r="K154" s="67"/>
      <c r="L154" s="67"/>
      <c r="M154" s="67"/>
    </row>
    <row r="155" spans="1:13" ht="12">
      <c r="A155" s="67"/>
      <c r="B155" s="67"/>
      <c r="C155" s="67"/>
      <c r="D155" s="67"/>
      <c r="E155" s="67"/>
      <c r="F155" s="67"/>
      <c r="G155" s="67"/>
      <c r="H155" s="67"/>
      <c r="I155" s="67"/>
      <c r="J155" s="67"/>
      <c r="K155" s="67"/>
      <c r="L155" s="67"/>
      <c r="M155" s="67"/>
    </row>
    <row r="156" spans="1:13" ht="12">
      <c r="A156" s="67"/>
      <c r="B156" s="67"/>
      <c r="C156" s="67"/>
      <c r="D156" s="67"/>
      <c r="E156" s="67"/>
      <c r="F156" s="67"/>
      <c r="G156" s="67"/>
      <c r="H156" s="67"/>
      <c r="I156" s="67"/>
      <c r="J156" s="67"/>
      <c r="K156" s="67"/>
      <c r="L156" s="67"/>
      <c r="M156" s="67"/>
    </row>
    <row r="157" spans="1:13" ht="12">
      <c r="A157" s="67"/>
      <c r="B157" s="67"/>
      <c r="C157" s="67"/>
      <c r="D157" s="67"/>
      <c r="E157" s="67"/>
      <c r="F157" s="67"/>
      <c r="G157" s="67"/>
      <c r="H157" s="67"/>
      <c r="I157" s="67"/>
      <c r="J157" s="67"/>
      <c r="K157" s="67"/>
      <c r="L157" s="67"/>
      <c r="M157" s="67"/>
    </row>
    <row r="158" spans="1:13" ht="12">
      <c r="A158" s="67"/>
      <c r="B158" s="67"/>
      <c r="C158" s="67"/>
      <c r="D158" s="67"/>
      <c r="E158" s="67"/>
      <c r="F158" s="67"/>
      <c r="G158" s="67"/>
      <c r="H158" s="67"/>
      <c r="I158" s="67"/>
      <c r="J158" s="67"/>
      <c r="K158" s="67"/>
      <c r="L158" s="67"/>
      <c r="M158" s="67"/>
    </row>
    <row r="159" spans="1:13" ht="12">
      <c r="A159" s="67"/>
      <c r="B159" s="67"/>
      <c r="C159" s="67"/>
      <c r="D159" s="67"/>
      <c r="E159" s="67"/>
      <c r="F159" s="67"/>
      <c r="G159" s="67"/>
      <c r="H159" s="67"/>
      <c r="I159" s="67"/>
      <c r="J159" s="67"/>
      <c r="K159" s="67"/>
      <c r="L159" s="67"/>
      <c r="M159" s="67"/>
    </row>
    <row r="160" spans="1:13" ht="12">
      <c r="A160" s="67"/>
      <c r="B160" s="67"/>
      <c r="C160" s="67"/>
      <c r="D160" s="67"/>
      <c r="E160" s="67"/>
      <c r="F160" s="67"/>
      <c r="G160" s="67"/>
      <c r="H160" s="67"/>
      <c r="I160" s="67"/>
      <c r="J160" s="67"/>
      <c r="K160" s="67"/>
      <c r="L160" s="67"/>
      <c r="M160" s="67"/>
    </row>
    <row r="161" spans="1:13" ht="12">
      <c r="A161" s="67"/>
      <c r="B161" s="67"/>
      <c r="C161" s="67"/>
      <c r="D161" s="67"/>
      <c r="E161" s="67"/>
      <c r="F161" s="67"/>
      <c r="G161" s="67"/>
      <c r="H161" s="67"/>
      <c r="I161" s="67"/>
      <c r="J161" s="67"/>
      <c r="K161" s="67"/>
      <c r="L161" s="67"/>
      <c r="M161" s="67"/>
    </row>
    <row r="162" spans="1:13" ht="12">
      <c r="A162" s="67"/>
      <c r="B162" s="67"/>
      <c r="C162" s="67"/>
      <c r="D162" s="67"/>
      <c r="E162" s="67"/>
      <c r="F162" s="67"/>
      <c r="G162" s="67"/>
      <c r="H162" s="67"/>
      <c r="I162" s="67"/>
      <c r="J162" s="67"/>
      <c r="K162" s="67"/>
      <c r="L162" s="67"/>
      <c r="M162" s="67"/>
    </row>
    <row r="163" spans="1:13" ht="12">
      <c r="A163" s="67"/>
      <c r="B163" s="67"/>
      <c r="C163" s="67"/>
      <c r="D163" s="67"/>
      <c r="E163" s="67"/>
      <c r="F163" s="67"/>
      <c r="G163" s="67"/>
      <c r="H163" s="67"/>
      <c r="I163" s="67"/>
      <c r="J163" s="67"/>
      <c r="K163" s="67"/>
      <c r="L163" s="67"/>
      <c r="M163" s="67"/>
    </row>
    <row r="164" spans="1:13" ht="12">
      <c r="A164" s="67"/>
      <c r="B164" s="67"/>
      <c r="C164" s="67"/>
      <c r="D164" s="67"/>
      <c r="E164" s="67"/>
      <c r="F164" s="67"/>
      <c r="G164" s="67"/>
      <c r="H164" s="67"/>
      <c r="I164" s="67"/>
      <c r="J164" s="67"/>
      <c r="K164" s="67"/>
      <c r="L164" s="67"/>
      <c r="M164" s="67"/>
    </row>
    <row r="165" spans="1:13" ht="12">
      <c r="A165" s="67"/>
      <c r="B165" s="67"/>
      <c r="C165" s="67"/>
      <c r="D165" s="67"/>
      <c r="E165" s="67"/>
      <c r="F165" s="67"/>
      <c r="G165" s="67"/>
      <c r="H165" s="67"/>
      <c r="I165" s="67"/>
      <c r="J165" s="67"/>
      <c r="K165" s="67"/>
      <c r="L165" s="67"/>
      <c r="M165" s="67"/>
    </row>
    <row r="166" spans="1:13" ht="12">
      <c r="A166" s="67"/>
      <c r="B166" s="67"/>
      <c r="C166" s="67"/>
      <c r="D166" s="67"/>
      <c r="E166" s="67"/>
      <c r="F166" s="67"/>
      <c r="G166" s="67"/>
      <c r="H166" s="67"/>
      <c r="I166" s="67"/>
      <c r="J166" s="67"/>
      <c r="K166" s="67"/>
      <c r="L166" s="67"/>
      <c r="M166" s="67"/>
    </row>
    <row r="167" spans="1:13" ht="12">
      <c r="A167" s="67"/>
      <c r="B167" s="67"/>
      <c r="C167" s="67"/>
      <c r="D167" s="67"/>
      <c r="E167" s="67"/>
      <c r="F167" s="67"/>
      <c r="G167" s="67"/>
      <c r="H167" s="67"/>
      <c r="I167" s="67"/>
      <c r="J167" s="67"/>
      <c r="K167" s="67"/>
      <c r="L167" s="67"/>
      <c r="M167" s="67"/>
    </row>
    <row r="168" spans="1:13" ht="12">
      <c r="A168" s="67"/>
      <c r="B168" s="67"/>
      <c r="C168" s="67"/>
      <c r="D168" s="67"/>
      <c r="E168" s="67"/>
      <c r="F168" s="67"/>
      <c r="G168" s="67"/>
      <c r="H168" s="67"/>
      <c r="I168" s="67"/>
      <c r="J168" s="67"/>
      <c r="K168" s="67"/>
      <c r="L168" s="67"/>
      <c r="M168" s="67"/>
    </row>
    <row r="169" spans="1:13" ht="12">
      <c r="A169" s="67"/>
      <c r="B169" s="67"/>
      <c r="C169" s="67"/>
      <c r="D169" s="67"/>
      <c r="E169" s="67"/>
      <c r="F169" s="67"/>
      <c r="G169" s="67"/>
      <c r="H169" s="67"/>
      <c r="I169" s="67"/>
      <c r="J169" s="67"/>
      <c r="K169" s="67"/>
      <c r="L169" s="67"/>
      <c r="M169" s="67"/>
    </row>
    <row r="170" spans="1:13" ht="12">
      <c r="A170" s="67"/>
      <c r="B170" s="67"/>
      <c r="C170" s="67"/>
      <c r="D170" s="67"/>
      <c r="E170" s="67"/>
      <c r="F170" s="67"/>
      <c r="G170" s="67"/>
      <c r="H170" s="67"/>
      <c r="I170" s="67"/>
      <c r="J170" s="67"/>
      <c r="K170" s="67"/>
      <c r="L170" s="67"/>
      <c r="M170" s="67"/>
    </row>
    <row r="171" spans="1:13" ht="12">
      <c r="A171" s="67"/>
      <c r="B171" s="67"/>
      <c r="C171" s="67"/>
      <c r="D171" s="67"/>
      <c r="E171" s="67"/>
      <c r="F171" s="67"/>
      <c r="G171" s="67"/>
      <c r="H171" s="67"/>
      <c r="I171" s="67"/>
      <c r="J171" s="67"/>
      <c r="K171" s="67"/>
      <c r="L171" s="67"/>
      <c r="M171" s="67"/>
    </row>
    <row r="172" spans="1:13" ht="12">
      <c r="A172" s="67"/>
      <c r="B172" s="67"/>
      <c r="C172" s="67"/>
      <c r="D172" s="67"/>
      <c r="E172" s="67"/>
      <c r="F172" s="67"/>
      <c r="G172" s="67"/>
      <c r="H172" s="67"/>
      <c r="I172" s="67"/>
      <c r="J172" s="67"/>
      <c r="K172" s="67"/>
      <c r="L172" s="67"/>
      <c r="M172" s="67"/>
    </row>
    <row r="173" spans="1:13" ht="12">
      <c r="A173" s="67"/>
      <c r="B173" s="67"/>
      <c r="C173" s="67"/>
      <c r="D173" s="67"/>
      <c r="E173" s="67"/>
      <c r="F173" s="67"/>
      <c r="G173" s="67"/>
      <c r="H173" s="67"/>
      <c r="I173" s="67"/>
      <c r="J173" s="67"/>
      <c r="K173" s="67"/>
      <c r="L173" s="67"/>
      <c r="M173" s="67"/>
    </row>
    <row r="174" spans="1:13" ht="12">
      <c r="A174" s="67"/>
      <c r="B174" s="67"/>
      <c r="C174" s="67"/>
      <c r="D174" s="67"/>
      <c r="E174" s="67"/>
      <c r="F174" s="67"/>
      <c r="G174" s="67"/>
      <c r="H174" s="67"/>
      <c r="I174" s="67"/>
      <c r="J174" s="67"/>
      <c r="K174" s="67"/>
      <c r="L174" s="67"/>
      <c r="M174" s="67"/>
    </row>
    <row r="175" spans="1:13" ht="12">
      <c r="A175" s="67"/>
      <c r="B175" s="67"/>
      <c r="C175" s="67"/>
      <c r="D175" s="67"/>
      <c r="E175" s="67"/>
      <c r="F175" s="67"/>
      <c r="G175" s="67"/>
      <c r="H175" s="67"/>
      <c r="I175" s="67"/>
      <c r="J175" s="67"/>
      <c r="K175" s="67"/>
      <c r="L175" s="67"/>
      <c r="M175" s="67"/>
    </row>
    <row r="176" spans="1:13" ht="12">
      <c r="A176" s="67"/>
      <c r="B176" s="67"/>
      <c r="C176" s="67"/>
      <c r="D176" s="67"/>
      <c r="E176" s="67"/>
      <c r="F176" s="67"/>
      <c r="G176" s="67"/>
      <c r="H176" s="67"/>
      <c r="I176" s="67"/>
      <c r="J176" s="67"/>
      <c r="K176" s="67"/>
      <c r="L176" s="67"/>
      <c r="M176" s="67"/>
    </row>
    <row r="177" spans="1:13" ht="12">
      <c r="A177" s="67"/>
      <c r="B177" s="67"/>
      <c r="C177" s="67"/>
      <c r="D177" s="67"/>
      <c r="E177" s="67"/>
      <c r="F177" s="67"/>
      <c r="G177" s="67"/>
      <c r="H177" s="67"/>
      <c r="I177" s="67"/>
      <c r="J177" s="67"/>
      <c r="K177" s="67"/>
      <c r="L177" s="67"/>
      <c r="M177" s="67"/>
    </row>
  </sheetData>
  <sheetProtection/>
  <mergeCells count="41">
    <mergeCell ref="A9:E9"/>
    <mergeCell ref="A22:A24"/>
    <mergeCell ref="A3:M3"/>
    <mergeCell ref="B5:M5"/>
    <mergeCell ref="B8:M8"/>
    <mergeCell ref="M15:M17"/>
    <mergeCell ref="E15:H15"/>
    <mergeCell ref="A6:E6"/>
    <mergeCell ref="D15:D17"/>
    <mergeCell ref="E16:E17"/>
    <mergeCell ref="B11:M11"/>
    <mergeCell ref="I15:L15"/>
    <mergeCell ref="F16:H16"/>
    <mergeCell ref="A12:G12"/>
    <mergeCell ref="A63:M63"/>
    <mergeCell ref="B84:M84"/>
    <mergeCell ref="A19:M19"/>
    <mergeCell ref="J16:L16"/>
    <mergeCell ref="A139:M139"/>
    <mergeCell ref="A50:M50"/>
    <mergeCell ref="A26:A38"/>
    <mergeCell ref="A53:M53"/>
    <mergeCell ref="A67:A79"/>
    <mergeCell ref="A66:M66"/>
    <mergeCell ref="A128:M128"/>
    <mergeCell ref="A106:A118"/>
    <mergeCell ref="B125:M125"/>
    <mergeCell ref="A134:M134"/>
    <mergeCell ref="A121:M121"/>
    <mergeCell ref="A57:M57"/>
    <mergeCell ref="B22:B23"/>
    <mergeCell ref="A91:A103"/>
    <mergeCell ref="A15:A17"/>
    <mergeCell ref="A105:M105"/>
    <mergeCell ref="I16:I17"/>
    <mergeCell ref="A131:M131"/>
    <mergeCell ref="B87:M87"/>
    <mergeCell ref="A90:M90"/>
    <mergeCell ref="B15:B17"/>
    <mergeCell ref="A81:M81"/>
    <mergeCell ref="C15:C17"/>
  </mergeCells>
  <printOptions horizontalCentered="1"/>
  <pageMargins left="0.1968503937007874" right="0.1968503937007874" top="0" bottom="0" header="0.2755905511811024" footer="0.5118110236220472"/>
  <pageSetup fitToHeight="8" horizontalDpi="600" verticalDpi="600" orientation="landscape" paperSize="9" scale="57" r:id="rId1"/>
  <headerFooter alignWithMargins="0">
    <oddFooter>&amp;CСтраница &amp;P</oddFooter>
  </headerFooter>
  <rowBreaks count="7" manualBreakCount="7">
    <brk id="22" max="12" man="1"/>
    <brk id="27" max="12" man="1"/>
    <brk id="43" max="12" man="1"/>
    <brk id="58" max="12" man="1"/>
    <brk id="80" max="12" man="1"/>
    <brk id="104" max="12" man="1"/>
    <brk id="122" max="12" man="1"/>
  </rowBreaks>
</worksheet>
</file>

<file path=xl/worksheets/sheet2.xml><?xml version="1.0" encoding="utf-8"?>
<worksheet xmlns="http://schemas.openxmlformats.org/spreadsheetml/2006/main" xmlns:r="http://schemas.openxmlformats.org/officeDocument/2006/relationships">
  <dimension ref="A2:P12"/>
  <sheetViews>
    <sheetView tabSelected="1" zoomScale="65" zoomScaleNormal="65" zoomScalePageLayoutView="0" workbookViewId="0" topLeftCell="A1">
      <selection activeCell="L13" sqref="L13"/>
    </sheetView>
  </sheetViews>
  <sheetFormatPr defaultColWidth="9.00390625" defaultRowHeight="12.75"/>
  <cols>
    <col min="1" max="1" width="4.125" style="0" customWidth="1"/>
    <col min="2" max="2" width="12.50390625" style="0" customWidth="1"/>
    <col min="3" max="3" width="10.50390625" style="0" customWidth="1"/>
    <col min="4" max="4" width="6.00390625" style="0" customWidth="1"/>
    <col min="5" max="5" width="14.875" style="0" customWidth="1"/>
    <col min="6" max="6" width="8.00390625" style="0" customWidth="1"/>
    <col min="7" max="7" width="7.75390625" style="0" customWidth="1"/>
    <col min="8" max="8" width="8.125" style="0" customWidth="1"/>
    <col min="9" max="9" width="8.50390625" style="0" customWidth="1"/>
    <col min="10" max="10" width="15.25390625" style="0" customWidth="1"/>
    <col min="11" max="11" width="7.50390625" style="0" customWidth="1"/>
    <col min="12" max="12" width="9.50390625" style="0" customWidth="1"/>
    <col min="13" max="13" width="8.75390625" style="0" customWidth="1"/>
    <col min="14" max="14" width="8.50390625" style="0" customWidth="1"/>
    <col min="15" max="15" width="15.75390625" style="0" customWidth="1"/>
  </cols>
  <sheetData>
    <row r="1" ht="44.25" customHeight="1"/>
    <row r="2" spans="1:15" ht="15">
      <c r="A2" s="236" t="s">
        <v>95</v>
      </c>
      <c r="B2" s="236"/>
      <c r="C2" s="236"/>
      <c r="D2" s="236"/>
      <c r="E2" s="236"/>
      <c r="F2" s="236"/>
      <c r="G2" s="236"/>
      <c r="H2" s="236"/>
      <c r="I2" s="236"/>
      <c r="J2" s="236"/>
      <c r="K2" s="236"/>
      <c r="L2" s="236"/>
      <c r="M2" s="236"/>
      <c r="N2" s="236"/>
      <c r="O2" s="236"/>
    </row>
    <row r="3" spans="1:15" ht="27.75" customHeight="1" thickBot="1">
      <c r="A3" s="32"/>
      <c r="B3" s="32"/>
      <c r="C3" s="32"/>
      <c r="D3" s="32"/>
      <c r="E3" s="32"/>
      <c r="F3" s="32"/>
      <c r="G3" s="32"/>
      <c r="H3" s="32"/>
      <c r="I3" s="32"/>
      <c r="J3" s="32"/>
      <c r="K3" s="32"/>
      <c r="L3" s="32"/>
      <c r="M3" s="32"/>
      <c r="N3" s="32"/>
      <c r="O3" s="3" t="s">
        <v>9</v>
      </c>
    </row>
    <row r="4" spans="1:15" ht="42.75" customHeight="1" thickBot="1">
      <c r="A4" s="237" t="s">
        <v>207</v>
      </c>
      <c r="B4" s="238"/>
      <c r="C4" s="238"/>
      <c r="D4" s="238"/>
      <c r="E4" s="239"/>
      <c r="F4" s="240" t="s">
        <v>206</v>
      </c>
      <c r="G4" s="241"/>
      <c r="H4" s="241"/>
      <c r="I4" s="241"/>
      <c r="J4" s="242"/>
      <c r="K4" s="240" t="s">
        <v>50</v>
      </c>
      <c r="L4" s="241"/>
      <c r="M4" s="241"/>
      <c r="N4" s="241"/>
      <c r="O4" s="243"/>
    </row>
    <row r="5" spans="1:15" ht="39.75" customHeight="1" thickBot="1">
      <c r="A5" s="233" t="s">
        <v>87</v>
      </c>
      <c r="B5" s="234"/>
      <c r="C5" s="233" t="s">
        <v>96</v>
      </c>
      <c r="D5" s="235"/>
      <c r="E5" s="60" t="s">
        <v>97</v>
      </c>
      <c r="F5" s="208" t="s">
        <v>87</v>
      </c>
      <c r="G5" s="210"/>
      <c r="H5" s="209" t="s">
        <v>96</v>
      </c>
      <c r="I5" s="209"/>
      <c r="J5" s="62" t="s">
        <v>97</v>
      </c>
      <c r="K5" s="209" t="s">
        <v>87</v>
      </c>
      <c r="L5" s="209"/>
      <c r="M5" s="208" t="s">
        <v>96</v>
      </c>
      <c r="N5" s="210"/>
      <c r="O5" s="61" t="s">
        <v>97</v>
      </c>
    </row>
    <row r="6" spans="1:15" ht="31.5" customHeight="1" thickBot="1">
      <c r="A6" s="231">
        <f>C6+E6</f>
        <v>1751765.7</v>
      </c>
      <c r="B6" s="232"/>
      <c r="C6" s="229">
        <v>1739591.4</v>
      </c>
      <c r="D6" s="230"/>
      <c r="E6" s="63">
        <v>12174.3</v>
      </c>
      <c r="F6" s="229">
        <f>H6+J6</f>
        <v>389521.4</v>
      </c>
      <c r="G6" s="230"/>
      <c r="H6" s="227">
        <v>389277.2</v>
      </c>
      <c r="I6" s="228"/>
      <c r="J6" s="64">
        <v>244.2</v>
      </c>
      <c r="K6" s="227">
        <f>M6+O6</f>
        <v>-1362244.3</v>
      </c>
      <c r="L6" s="228"/>
      <c r="M6" s="229">
        <f>H6-C6</f>
        <v>-1350314.2</v>
      </c>
      <c r="N6" s="230"/>
      <c r="O6" s="65">
        <f>J6-E6</f>
        <v>-11930.099999999999</v>
      </c>
    </row>
    <row r="7" spans="1:16" ht="14.25" customHeight="1">
      <c r="A7" s="53"/>
      <c r="B7" s="53"/>
      <c r="C7" s="53"/>
      <c r="D7" s="53"/>
      <c r="E7" s="53"/>
      <c r="F7" s="53"/>
      <c r="G7" s="53"/>
      <c r="H7" s="53"/>
      <c r="I7" s="53"/>
      <c r="J7" s="53"/>
      <c r="K7" s="53"/>
      <c r="L7" s="53"/>
      <c r="M7" s="53"/>
      <c r="N7" s="53"/>
      <c r="O7" s="53"/>
      <c r="P7" s="44"/>
    </row>
    <row r="8" spans="1:16" ht="24.75" customHeight="1">
      <c r="A8" s="226"/>
      <c r="B8" s="226"/>
      <c r="C8" s="226"/>
      <c r="D8" s="226"/>
      <c r="E8" s="226"/>
      <c r="F8" s="226"/>
      <c r="G8" s="226"/>
      <c r="H8" s="226"/>
      <c r="I8" s="226"/>
      <c r="J8" s="226"/>
      <c r="K8" s="226"/>
      <c r="L8" s="226"/>
      <c r="M8" s="226"/>
      <c r="N8" s="226"/>
      <c r="O8" s="226"/>
      <c r="P8" s="44"/>
    </row>
    <row r="9" spans="1:15" ht="33.75" customHeight="1">
      <c r="A9" s="225" t="s">
        <v>100</v>
      </c>
      <c r="B9" s="225"/>
      <c r="C9" s="225"/>
      <c r="D9" s="225"/>
      <c r="E9" s="225"/>
      <c r="F9" s="225"/>
      <c r="G9" s="225"/>
      <c r="H9" s="225"/>
      <c r="I9" s="225"/>
      <c r="J9" s="225"/>
      <c r="K9" s="225"/>
      <c r="L9" s="225"/>
      <c r="M9" s="225"/>
      <c r="N9" s="225"/>
      <c r="O9" s="21"/>
    </row>
    <row r="12" ht="12">
      <c r="I12" s="22"/>
    </row>
  </sheetData>
  <sheetProtection/>
  <mergeCells count="18">
    <mergeCell ref="F5:G5"/>
    <mergeCell ref="H5:I5"/>
    <mergeCell ref="C6:D6"/>
    <mergeCell ref="H6:I6"/>
    <mergeCell ref="A2:O2"/>
    <mergeCell ref="A4:E4"/>
    <mergeCell ref="F4:J4"/>
    <mergeCell ref="K4:O4"/>
    <mergeCell ref="A9:N9"/>
    <mergeCell ref="A8:O8"/>
    <mergeCell ref="K6:L6"/>
    <mergeCell ref="M6:N6"/>
    <mergeCell ref="K5:L5"/>
    <mergeCell ref="M5:N5"/>
    <mergeCell ref="A6:B6"/>
    <mergeCell ref="F6:G6"/>
    <mergeCell ref="A5:B5"/>
    <mergeCell ref="C5:D5"/>
  </mergeCells>
  <printOptions/>
  <pageMargins left="0.42" right="0.1968503937007874" top="0" bottom="0" header="0.5118110236220472" footer="0.5118110236220472"/>
  <pageSetup horizontalDpi="600" verticalDpi="600" orientation="landscape" paperSize="9" scale="85"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upszn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Користувач Windows</cp:lastModifiedBy>
  <cp:lastPrinted>2018-04-27T07:00:39Z</cp:lastPrinted>
  <dcterms:created xsi:type="dcterms:W3CDTF">2011-09-14T07:21:05Z</dcterms:created>
  <dcterms:modified xsi:type="dcterms:W3CDTF">2018-04-27T08:33:02Z</dcterms:modified>
  <cp:category/>
  <cp:version/>
  <cp:contentType/>
  <cp:contentStatus/>
</cp:coreProperties>
</file>