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0" yWindow="0" windowWidth="11340" windowHeight="9210" activeTab="0"/>
  </bookViews>
  <sheets>
    <sheet name="Турбота" sheetId="1" r:id="rId1"/>
    <sheet name="Ресурсне забезпечення" sheetId="2" r:id="rId2"/>
  </sheets>
  <definedNames>
    <definedName name="_xlnm.Print_Area" localSheetId="0">'Турбота'!$A$1:$M$142</definedName>
  </definedNames>
  <calcPr fullCalcOnLoad="1"/>
</workbook>
</file>

<file path=xl/sharedStrings.xml><?xml version="1.0" encoding="utf-8"?>
<sst xmlns="http://schemas.openxmlformats.org/spreadsheetml/2006/main" count="337" uniqueCount="237">
  <si>
    <t xml:space="preserve">військовослужбовців, які загинули (померли) чи пропали безвісти на території республіки Афганістан, яким встановлено відповідний статус згідно з Законом України "Про статус ветеранів війни, гарантії їх соціального захисту"  або "Про соціальний і правовий захист військовослужбовців та членів їх сімей"; учасникам війни з числа учасників антитерористичної операції, яким встановлено статус згідно з Законом України "Про статус ветеранів війни, гарантії їх соціального захисту",  розмір середньомісячного сукупного доходу сім'ї яких у розрахунку на одну особу за попередні шість місяців перевищує величину доходу, який дає право на податкову соціальну пільгу; членам сімей киян, які загинули або померли внаслідок поранень, каліцтва, контузії чи інших ушкоджень здоров'я, одержаних під час участі у Революції Гідності        </t>
  </si>
  <si>
    <t xml:space="preserve">здоров'я, одержаних під час участі у Революції Гідності; щомісячну адресну матеріальну допомогу:  малолітнім та неповнолітнім дітям, пасинкам, падчеркам киян, які загинули або померли внаслідок поранень, каліцтва, контузії чи інших ушкоджень здоров'я, одержаних під час участі у Революції Гідності; щомісячну адресну матеріальну допомогу для покриття витрат на оплату житлово-комунальних послуг: киянам - учасникам антитерористичної операції та членам їх сімей;  членам сімей загиблих (померлих) киян, які брали участь в проведенні антитерористичної операції, в тому числі членам сімей загиблих (померлих) учасників антитерористичної операці, яким встановлено відповідний статус згідно з Законом України "Про статус ветеранів війни, гарантії їх соціального захисту"; киянам-членам сімей учасників бойових дій та </t>
  </si>
  <si>
    <t>Всього по розділу XIV</t>
  </si>
  <si>
    <t>Забезпечувати розрахунки за виконані роботи по функціонуванню інформаційно-телекомунікаційної системи "Картка киянина"</t>
  </si>
  <si>
    <t>Всього по розділу XIII</t>
  </si>
  <si>
    <t>2016-2018</t>
  </si>
  <si>
    <t xml:space="preserve">Департ.житлово-комун. інфраструктури </t>
  </si>
  <si>
    <t>3.1</t>
  </si>
  <si>
    <t>3.2</t>
  </si>
  <si>
    <t>Секретаріат Київської міської ради</t>
  </si>
  <si>
    <t>Забезпечувати надання соціальних послуг установами, закладами соціального захисту, створеними за рішеннями місцевих органів влади</t>
  </si>
  <si>
    <t>Солом'янська</t>
  </si>
  <si>
    <t>тис. грн</t>
  </si>
  <si>
    <t>бюджет м. Києва</t>
  </si>
  <si>
    <t>№ з/п</t>
  </si>
  <si>
    <t xml:space="preserve">                     у тому числі:</t>
  </si>
  <si>
    <t>усього</t>
  </si>
  <si>
    <t>державний бюджет</t>
  </si>
  <si>
    <t xml:space="preserve">1. Адресна матеріальна допомога </t>
  </si>
  <si>
    <t>2. Надання соціальних послуг установами, закладами соціального захисту, створеними за рішеннями місцевих органів влади</t>
  </si>
  <si>
    <t>3. Забезпечення реалізації права на освіту</t>
  </si>
  <si>
    <t>4. Оздоровлення</t>
  </si>
  <si>
    <t>Термін виконання</t>
  </si>
  <si>
    <t>Забезпечувати проведення заходів по вшануванню працівників соціальної сфери</t>
  </si>
  <si>
    <t>Департ. соцполіт.</t>
  </si>
  <si>
    <t>Департ. соцполіт., РДА</t>
  </si>
  <si>
    <t>Департамент соціальної політики</t>
  </si>
  <si>
    <t xml:space="preserve">Всього по розділу I </t>
  </si>
  <si>
    <t xml:space="preserve">Всього по розділу II </t>
  </si>
  <si>
    <t xml:space="preserve">Всього по розділу III </t>
  </si>
  <si>
    <t xml:space="preserve">Всього по розділу IV </t>
  </si>
  <si>
    <t xml:space="preserve">Всього по розділу VI </t>
  </si>
  <si>
    <t xml:space="preserve">Всього по розділу VII </t>
  </si>
  <si>
    <t xml:space="preserve">Всього по розділу VIII </t>
  </si>
  <si>
    <t xml:space="preserve">Всього по розділу IX </t>
  </si>
  <si>
    <t>РАЗОМ</t>
  </si>
  <si>
    <t>1.1</t>
  </si>
  <si>
    <t>1.2</t>
  </si>
  <si>
    <t>1.3</t>
  </si>
  <si>
    <t>1.4</t>
  </si>
  <si>
    <t>1.5</t>
  </si>
  <si>
    <t>1.6</t>
  </si>
  <si>
    <t>1.7</t>
  </si>
  <si>
    <t>4.1</t>
  </si>
  <si>
    <t>4.2</t>
  </si>
  <si>
    <t>Голосіївська</t>
  </si>
  <si>
    <t>Дарницька</t>
  </si>
  <si>
    <t>Дніпровська</t>
  </si>
  <si>
    <t>Деснянська</t>
  </si>
  <si>
    <t>Оболонська</t>
  </si>
  <si>
    <t>Печерська</t>
  </si>
  <si>
    <t>Подільська</t>
  </si>
  <si>
    <t>Святошинська</t>
  </si>
  <si>
    <t>Шевченківська</t>
  </si>
  <si>
    <t>Департамент</t>
  </si>
  <si>
    <t>Відхилення (-)</t>
  </si>
  <si>
    <t>1.8</t>
  </si>
  <si>
    <t>1.9</t>
  </si>
  <si>
    <t>1.10</t>
  </si>
  <si>
    <t>1.11</t>
  </si>
  <si>
    <t>1.12</t>
  </si>
  <si>
    <t>Департ. соцполіт., Київський міський центр зайнят., РДА</t>
  </si>
  <si>
    <t>Захід</t>
  </si>
  <si>
    <t>РДА, в т. ч.</t>
  </si>
  <si>
    <t>РДА,  в т. ч.</t>
  </si>
  <si>
    <t xml:space="preserve">Всього по розділу X </t>
  </si>
  <si>
    <t>Всього по розділу XII</t>
  </si>
  <si>
    <t>Сприяти забезпеченню безкоштовним харчуванням та продуктовими наборами малозабезпечених одиноких громадян та інших верств населення міста Києва</t>
  </si>
  <si>
    <t>Сприяти забезпеченню миючими засобами малозабезпечених громадян, які не здатні до самообслуговування та перебувають на обліку в міському та районних  територіальних центрах соціального обслуговування м. Києва</t>
  </si>
  <si>
    <t xml:space="preserve">Підтримка діяльності структурного підрозділу комунального підприємства "Госкомобслуговування" Центр правової допомоги киянам, які опинились у складних життєвих обставинах </t>
  </si>
  <si>
    <t>Забезпечувати випуск методичних інформаційних видань з правових, соціально-економічних питань, професійної орієнтації, переорієнтації, психологічної підтримки інвалідів, учасників АТО та інших категорій киян</t>
  </si>
  <si>
    <t>Служба у справах дітей та сім'ї</t>
  </si>
  <si>
    <t>Київський міський центр зайнятості</t>
  </si>
  <si>
    <t>Забезпечувати надання одноразової адресної соціальної матеріальної допомоги окремим категоріям соціально незахищених верств населення, ветеранам війни міста Києва</t>
  </si>
  <si>
    <t>Забезпечувати безоплатне поховання киян-учасників АТО, на яких не поширюється дія статті 14 Закону України "Про поховання та похоронну справу"</t>
  </si>
  <si>
    <t>Надавати одноразову адресну матеріальну допомогу малозабезпеченим верствам населення міста Києва та киянам, які опинилися в складних життєвих обставинах,    в т.ч.</t>
  </si>
  <si>
    <t>Забезпечувати надання допомоги на поховання особи, яка не досягла пенсійного віку та на момент смерті не працювала, не перебувала на службі, не зареєстрована у Центрі зайнятості як безробітна, виконавцю волевиявлення померлого або особі, яка зобов’язалась поховати померлого</t>
  </si>
  <si>
    <t xml:space="preserve">Сприяти забезпеченню киян, в першу чергу осіб з інвалідністю, ортопедичним взуттям та ортопедичними устілками </t>
  </si>
  <si>
    <t>Здійснювати привітання мешканців м.Києва, які відзначають свій 100-річний ювілей, з врученням матеріальної допомоги, квітів, адреса та подарунку</t>
  </si>
  <si>
    <t>Надавати матеріальну допомогу на придбання твердого палива ветеранам війни та малозабезпеченим сім’ям, які отримують субсидії</t>
  </si>
  <si>
    <t>Надавати щомісячну матеріальну допомогу дітям-інвалідам окремих категорій</t>
  </si>
  <si>
    <t>Надавати матеріальну допомогу особам, зареєстрованим у місті Києві, які народили троє і більше дітей, за поданням Департаменту охорони здоров'я виконавчого органу Київської міської ради (Київської міської державної адміністрації)</t>
  </si>
  <si>
    <t>Забезпечувати компенсацію витрат КП "Київпастранс" та КП "Київський метрополітен" за пільговий проїзд міським пасажирським транспортом окремих категорій громадян, право безоплатного проїзду для яких встановлено рішеннями Київської міської ради, а також студентам вищих навчальних закладів I-IV рівнів акредитації та учнів професійно-технічних навчальних закладів</t>
  </si>
  <si>
    <t>Забезпечено належне функціонування установ.</t>
  </si>
  <si>
    <t>Міська цільова програма "Турбота. Назустріч киянам" на 2016-2018 роки, затверджена рішенням Київської міської ради від 03.03.2016 № 116/116 (із змінами)</t>
  </si>
  <si>
    <t>Забезпечувати оздоровлення з курсом реабілітації дітей-інвалідів вихованців Дарницького та Святошинського дитячих будинків-інтернатів</t>
  </si>
  <si>
    <t>Забезпечувати оздоровлення дітей-інвалідів хворих на церебральний параліч з курсом реабілітації з супроводом</t>
  </si>
  <si>
    <t>Департ. житл-комун. інфрастр.</t>
  </si>
  <si>
    <t>Всього по розділу XV</t>
  </si>
  <si>
    <t>1.14</t>
  </si>
  <si>
    <t>(найменування головного розпорядника бюджетних коштів)</t>
  </si>
  <si>
    <t>(найменування відповідального виконавця програми)</t>
  </si>
  <si>
    <t>(найменування програми, дата і номер рішення Київської міської ради про її затверждження)</t>
  </si>
  <si>
    <t>Відповідальний виконавець</t>
  </si>
  <si>
    <t>кошти небюдж. джерел</t>
  </si>
  <si>
    <t>Стан виконання заходів (результативні показники виконання програми)</t>
  </si>
  <si>
    <t>Надавати компенсацію витрат, пов’язаних із стаціонарним лікуванням, у тому числі ендопротезуванням, слухопротезуванням та протезуванням ока, киян-учасників АТО, членів сімей Героїв Небесної Сотні</t>
  </si>
  <si>
    <t xml:space="preserve">Сприяти забезпеченню: інвалідів (в тому числі по зору та слуху), осіб похилого віку та жінок, які зазнали мастектомію, протезами (в тому числі молочних залоз для занять фізкультурою та плаванням), засобами  пересування, реабілітації та складного протезування, в тому числі першочергово протезування киян, інвалідність яких пов'язана з участю в антитерористичній операції; малозабезпечених громадян, осіб похилого віку,інвалідів, дітей-інвалідів засобами особистої гігієни (памперси, урологічні прокладки, пелюшки), шапочками для купання лежачих хворих; студентів-інвалідів по зору комп'ютерами (комп'ютерними тифлокомплексами) </t>
  </si>
  <si>
    <t>Надавати матеріальну допомогу на часткову компенсацію членам сімей загиблих (померлих) киян, які брали участь у проведенні антитерористичної операції, на виготовлення та встановлення надгробків та допомогу на поховання киян-учасників АТО</t>
  </si>
  <si>
    <t>Надавати адресну матеріальну допомогу студентам з числа дітей-інвалідів, інвалідів, дітей-сиріт, дітей із сімей Героїв Небесної Сотні та дітей з малозабезпечених сімей на часткову оплату навчання у вищих навчальних закладах за їх вибором</t>
  </si>
  <si>
    <t>Погашення кредиторської заборгованості на компенсацію витрат на навчання студентів з числа дітей-інвалідів, інвалідів, дітей-сиріт та дітей з малозабезпечених родин у Відкритому міжнародному університеті розвитку людини "Україна", що склалася станом на 01.01.2017</t>
  </si>
  <si>
    <t>5. Відзначення кращих працівників соціальної сфери</t>
  </si>
  <si>
    <t>6. Забезпечення безкоштовним харчуванням</t>
  </si>
  <si>
    <t>7. Забезпечення миючими засобами</t>
  </si>
  <si>
    <t>8. Надання правової допомоги киянам</t>
  </si>
  <si>
    <t>9. Організація громадських та інших робіт тимчасового характеру для залучення безробітних, які перебувають на обліку в службі зайнятості, та інших категорій осіб</t>
  </si>
  <si>
    <t xml:space="preserve">10. Надання комплексної соціально-психологічної допомоги киянам-учасникам АТО, членам їх сімей та членам сімей загиблих (померлих) киян, які брали участь в проведенні антитерористичної операції </t>
  </si>
  <si>
    <t>10.1</t>
  </si>
  <si>
    <t>10.2</t>
  </si>
  <si>
    <t>11. Компенсація витрат за пільговий проїзд</t>
  </si>
  <si>
    <t>12. Розрахунки за виконані роботи</t>
  </si>
  <si>
    <t>13. Погашення заборгованості по пільгах та компенсаціях населенню</t>
  </si>
  <si>
    <t>Погашення кредиторської заборгованості по пільгах з послуг зв'язку та інших пільгах, яка склалася станом на 01.01.2017</t>
  </si>
  <si>
    <t>2016-2017</t>
  </si>
  <si>
    <t>14. Встановлення лічильників</t>
  </si>
  <si>
    <t xml:space="preserve">Встановлення окремим пільговим категоріям населення лічильників холодного та гарячого водопостачання </t>
  </si>
  <si>
    <t>15. Забезпечення інфраструктури міста</t>
  </si>
  <si>
    <t>Забезпечення інфраструктури міста засобами безперешкодного доступу</t>
  </si>
  <si>
    <t>Всього по розділу XI</t>
  </si>
  <si>
    <t>Забезпечення закупівлі додаткових соціальних послуг згідно із затвердженим порядком</t>
  </si>
  <si>
    <t>16. Соціальні послуги</t>
  </si>
  <si>
    <t>Всього по розділу XVI</t>
  </si>
  <si>
    <t xml:space="preserve">На 2017 рік на зазначений захід кошти не заплановані. </t>
  </si>
  <si>
    <t>Всього по розділу V</t>
  </si>
  <si>
    <t>всього</t>
  </si>
  <si>
    <t xml:space="preserve">  Планові обсяги фінансування на 2017 рік,                                                                         тис. грн</t>
  </si>
  <si>
    <t>1.15</t>
  </si>
  <si>
    <t>Надавати кошти на стаціонарне лікування киянам-учасникам антитерористичної операції</t>
  </si>
  <si>
    <t>Забезпечувати оздоровлення дітей киян-учасників АТО та дітей військовослужбовців військових частин №2260, №3066, №3030, №2269, №В2262, №В2277, №А0525, №А1799, №А2299, №В3231, які дислокуються на території міста Києва, віком до 7 років у супроводі матері, батька або особи, яка замінює батьків</t>
  </si>
  <si>
    <t>11.1</t>
  </si>
  <si>
    <t>11.2</t>
  </si>
  <si>
    <t>13.1</t>
  </si>
  <si>
    <t>13.2</t>
  </si>
  <si>
    <t>Компенсувати витрати щомісячної адресної безготівкової допомоги окремим категоріям соціально незахищених верств населення міста Києва за надані комунальні послуги (за опалення та гаряче водопостачання), нараховані в 2009 році**.                                                                  Окремо виносити на засідання постійної комісії Київської міської ради з питань охорони здоров'я та соціального захисту погодження виділення коштів на здійснення компенсації витрат щомісячної адресної безготівкової допомоги окремим категоріям соціально незахищених верств населення міста Києва за надані комунальні послуги (за опалення та гаряче водопостачання), нараховані в 2009 році</t>
  </si>
  <si>
    <t xml:space="preserve">Департ. соцполіт.; районні в м.Києві держ. адмін. </t>
  </si>
  <si>
    <t>Оздоровлено 30 осіб.</t>
  </si>
  <si>
    <t>Служба у спр дітей та сім'ї; Київськ міськ центр соціальн служб для сім'ї, дітей та молоді; РДА</t>
  </si>
  <si>
    <t>Залучено в роботах 219 осіб.</t>
  </si>
  <si>
    <t>Залучено в роботах 437 осіб.</t>
  </si>
  <si>
    <t>17. Наукові дослідження та розробка програм</t>
  </si>
  <si>
    <t>Забезпечувати здійснення наукових досліджень та розроблення програм соціального спрямування</t>
  </si>
  <si>
    <t>Всього по розділу XVII</t>
  </si>
  <si>
    <r>
      <t xml:space="preserve"> </t>
    </r>
    <r>
      <rPr>
        <i/>
        <sz val="12"/>
        <rFont val="Times New Roman"/>
        <family val="1"/>
      </rPr>
      <t>Департамент</t>
    </r>
  </si>
  <si>
    <t xml:space="preserve">Надавати: щорічну матеріальну допомогу: киянам - учасникам антитерористичної операції; бійцям-добровольцям АТО в м.Києві; членам сімей загиблих (померлих) киян, які брали участь у проведенні антитерористичної операції; членам сімей киян, які загинули або померли внаслідок поранень, каліцтва, контузії чи інших ушкоджень   </t>
  </si>
  <si>
    <t>4.3</t>
  </si>
  <si>
    <t>4.4</t>
  </si>
  <si>
    <t xml:space="preserve"> 4.  Аналіз виконання за видатками в цілому міської цільової програми "Турбота. Назустріч киянам" на 2016-2018 роки</t>
  </si>
  <si>
    <t>Заплановані бюджетні асигнування на 2017 рік з урахуванням змін</t>
  </si>
  <si>
    <t>загальний фонд</t>
  </si>
  <si>
    <t>спеціальний фонд</t>
  </si>
  <si>
    <t xml:space="preserve">Відсутність звернень громадян, які мають право на отримання даної виплати. </t>
  </si>
  <si>
    <t>Інформація про виконання Програми за 12 місяців 2017 року</t>
  </si>
  <si>
    <r>
      <t xml:space="preserve">            Фактичні обсяги фінансування                                                                                                                                                                                           (</t>
    </r>
    <r>
      <rPr>
        <u val="single"/>
        <sz val="12"/>
        <rFont val="Times New Roman"/>
        <family val="1"/>
      </rPr>
      <t>касові видатки</t>
    </r>
    <r>
      <rPr>
        <sz val="12"/>
        <rFont val="Times New Roman"/>
        <family val="1"/>
      </rPr>
      <t>)                                                                                                                                   за 12 місяців 2017 року,   тис. грн</t>
    </r>
  </si>
  <si>
    <t>Отримали проднабори 6895 осіб.</t>
  </si>
  <si>
    <t xml:space="preserve">Отримали проднабори 5614 особи. </t>
  </si>
  <si>
    <t xml:space="preserve">Отримали послуги 1632 особи. </t>
  </si>
  <si>
    <t xml:space="preserve">Отримали послуги 1920 осіб. </t>
  </si>
  <si>
    <t>Отримали проднабори 3613 осіб, харчувалися 615 осіб.</t>
  </si>
  <si>
    <t>Отримали проднабори 3470 осіб, харчувалися 221 особа.</t>
  </si>
  <si>
    <t>Залучено в роботах 178 осіб.</t>
  </si>
  <si>
    <t xml:space="preserve">Отримали послуги 1658 осіб. </t>
  </si>
  <si>
    <t xml:space="preserve">Отримали проднабори 8376 осіб. </t>
  </si>
  <si>
    <t>Залучено в роботах 245 осіб.</t>
  </si>
  <si>
    <t xml:space="preserve">Отримали послуги 618 осіб. </t>
  </si>
  <si>
    <t>Отримали проднабори 916 осіб.</t>
  </si>
  <si>
    <t xml:space="preserve">Отримали послуги 2146 осіб. </t>
  </si>
  <si>
    <t xml:space="preserve">Отримали послуги 3004 осіб. </t>
  </si>
  <si>
    <t>Отримали проднабори 1300 осіб, харчувалися 52 особи.</t>
  </si>
  <si>
    <r>
      <t>Залучено в роботах 299</t>
    </r>
    <r>
      <rPr>
        <b/>
        <sz val="12"/>
        <color indexed="10"/>
        <rFont val="Times New Roman"/>
        <family val="1"/>
      </rPr>
      <t xml:space="preserve"> </t>
    </r>
    <r>
      <rPr>
        <sz val="12"/>
        <rFont val="Times New Roman"/>
        <family val="1"/>
      </rPr>
      <t>осіб.</t>
    </r>
  </si>
  <si>
    <r>
      <t>Залучено в роботах</t>
    </r>
    <r>
      <rPr>
        <b/>
        <sz val="12"/>
        <color indexed="10"/>
        <rFont val="Times New Roman"/>
        <family val="1"/>
      </rPr>
      <t xml:space="preserve"> </t>
    </r>
    <r>
      <rPr>
        <sz val="12"/>
        <rFont val="Times New Roman"/>
        <family val="1"/>
      </rPr>
      <t>471 особа.</t>
    </r>
  </si>
  <si>
    <t>Залучено в роботах 382 особи.</t>
  </si>
  <si>
    <t>Залучено в роботах 119 осіб.</t>
  </si>
  <si>
    <t>Залучено в роботах 2 особи.</t>
  </si>
  <si>
    <t xml:space="preserve">Отримали проднабори 1441 особа, харчувалися - 134 особи. </t>
  </si>
  <si>
    <t>Залучено в роботах 121 особа.</t>
  </si>
  <si>
    <t xml:space="preserve">Отримали послуги 3050 осіб. </t>
  </si>
  <si>
    <t xml:space="preserve">Компенсацію витрат, пов’язаних із стаціонарним лікуванням, отримали 14 осіб.
 </t>
  </si>
  <si>
    <t>Отримали проднабори 120 осіб, харчувалися 119 осіб.</t>
  </si>
  <si>
    <t xml:space="preserve">Отримали послуги 365 осіб. </t>
  </si>
  <si>
    <t>Кількість одерчувачів 150 осіб.</t>
  </si>
  <si>
    <t xml:space="preserve">Закуплено 2 соціальні послуги.
</t>
  </si>
  <si>
    <t>Отримали проднабори 1972 особи, харчувалися  200 осіб.</t>
  </si>
  <si>
    <t xml:space="preserve">Отримали послуги 6314 осіб. </t>
  </si>
  <si>
    <t>Отримали проднабори 33717 осіб, харчувалися - 1341 особа.</t>
  </si>
  <si>
    <t xml:space="preserve">Кількість громадян, які використали своє право на пільговий проїзд за рахунок програми "Турбота. Назустріч киянам",  становить 875,7 тис. осіб.  
</t>
  </si>
  <si>
    <t>Здійснено розрахунки з КП "ГІОЦ" за обслуговування 639,1 тис. карток.</t>
  </si>
  <si>
    <t xml:space="preserve">Отримали послуги 21037 осіб. </t>
  </si>
  <si>
    <t>Всього отримали послуги 20707 осіб.</t>
  </si>
  <si>
    <t xml:space="preserve">Всього отримали послуги 41744 осіб. </t>
  </si>
  <si>
    <t>Забезпечувати надання комплексної соціально-психологічної допомоги киянам-учасникам антитерористичної операції, членам їх сімей та членам сімей загиблих (померлих) киян, які брали участь у проведенні АТО, в т.ч.:</t>
  </si>
  <si>
    <t xml:space="preserve"> Оплата за виконані роботи залучених безробітних та інших категорій осіб для участі в оплачуваних громадських роботах з метою матеріальної підтримки та додаткового стимулювання мотивації до праці в інтересах територіальної громади міста </t>
  </si>
  <si>
    <t>Всього залучено в роботах 2 473 особи.</t>
  </si>
  <si>
    <t>Розроблено 1 програму.</t>
  </si>
  <si>
    <t>Отримали проднабори - 34565 осіб, харчувалися - 1356 осіб.</t>
  </si>
  <si>
    <t xml:space="preserve">  Юрисконсультами та провідними юрисконсультами Центру було надано первинну безкоштовну правову допомогу 26 339 особам, які опинились у складних життєвих обставинах. Провідними юрисконсультами було надано вторинну безкоштовну правову допомогу з представленням інтересів у судах різних інстанцій  116 особам. 
  Центром було опрацьовано та надано 74 письмових відповідей на звернення громадян (письмові звернення до Київської міської ради, Київської міської державної адміністрації та звернення, що надійшли до КБУ "Контактний центр міста Києва").                                                                                                 Спеціалістами Центру було розроблено та направлено 97 інформаційних запитів до різних установ та організацій як державної так і не державної форми власності.
 </t>
  </si>
  <si>
    <t>Закуплено 200 підйомних платформ</t>
  </si>
  <si>
    <t xml:space="preserve"> Отримали проднабори - 848 осіб, харчувалися 15 осіб. </t>
  </si>
  <si>
    <t>Виготовлено 518,4 тис.штук оголошень.</t>
  </si>
  <si>
    <t>Отримали допомогу - 443,7 тис. осіб.</t>
  </si>
  <si>
    <t xml:space="preserve">Отримали:
1) матеріальну допомогу 24426 киян-учасників АТО,  в тому числі погашено кредиторську заборгованість за 2016 рік 43 особам.                                                                                                                                                                                                                 2) -  матеріальну допомогу 530 членів сімей загиблих (померлих) киян, які брали участь в проведенні антитерористичної операції;
   - матеріальну допомогу 28 членів сімей загиблих (померлих) киян, які брали участь у Революції Гідності. 
3) щомісячну адресну матеріальну допомогу кияни-учасники АТО та сім’ї киян, які загинули під час проведення АТО (всього 2193 особи) для покриття витрат на оплату ними житлово-комунальних послуг.
4) щомісячну адресну матеріальну допомогу 10 малолітніх та неповнолітніх дітей, пасинків, падчерків киян, які загинули або померли внаслідок поранень, каліцтва, контузії чи інших ушкоджень здоров'я, одержаних під час участі у Революції Гідності.                                                                                                                                                                                                                                                                </t>
  </si>
  <si>
    <t>Отримали допомогу - 10 осіб.</t>
  </si>
  <si>
    <t>Всього отримали допомогу - 23855 осіб.</t>
  </si>
  <si>
    <t xml:space="preserve">Отримали допомогу - 9857 осіб. </t>
  </si>
  <si>
    <t>Всього отримали допомогу - 13998 осіб.</t>
  </si>
  <si>
    <t xml:space="preserve">Отримали допомогу - 902 особи. </t>
  </si>
  <si>
    <t xml:space="preserve">Отримали допомогу - 1512 осіб. </t>
  </si>
  <si>
    <t>Отримали допомогу - 2000 осіб.</t>
  </si>
  <si>
    <t xml:space="preserve">Отримали допомогу - 2840 осіб. </t>
  </si>
  <si>
    <t xml:space="preserve">Отримали допомогу - 1223 особи. </t>
  </si>
  <si>
    <t>Отримали допомогу - 400 осіб.</t>
  </si>
  <si>
    <t xml:space="preserve">Отримали допомогу - 679 осіб. </t>
  </si>
  <si>
    <t xml:space="preserve">Отримали допомогу - 2088 осіб. </t>
  </si>
  <si>
    <t xml:space="preserve">Отримали допомогу - 1264 особи. </t>
  </si>
  <si>
    <t>Отримали допомогу - 1090 осіб.</t>
  </si>
  <si>
    <t xml:space="preserve"> Отримали допомогу - 1765 осіб. </t>
  </si>
  <si>
    <t>Отримали 2 004 од. ортопедичного взуття.
Отримали 4 686 од. ортопедичних устілок.</t>
  </si>
  <si>
    <t xml:space="preserve">Отримали допомогу 24 особи. 
                                                                                                                                                                                   </t>
  </si>
  <si>
    <t xml:space="preserve">Отримали допомогу 74 особи.
                                                                                                                                                                                 </t>
  </si>
  <si>
    <t xml:space="preserve">Отримали допомогу 185 осіб.                                                                                                                                                                                     </t>
  </si>
  <si>
    <t>Отримала допомогу 1 особа.</t>
  </si>
  <si>
    <t>Кредиторська заборгованість вирішується в судовому порядку.</t>
  </si>
  <si>
    <t>Оздоровлено 273 особи.</t>
  </si>
  <si>
    <t>Придбано 2 000 наборів.</t>
  </si>
  <si>
    <t>Придбано та видано 2 290 проїзних квитків військовослужбовцям військових частин.</t>
  </si>
  <si>
    <t xml:space="preserve">Отримали часткову компенсацію на виготовлення 
та встановлення надгробків - 135 осіб.                                                                                                                       Отримали допомогу на поховання - 63 особи. </t>
  </si>
  <si>
    <t xml:space="preserve">Отримали допомогу - 10 осіб.
</t>
  </si>
  <si>
    <t>Придбано 1 281 путівку.</t>
  </si>
  <si>
    <t>Кошти були передбачені на виконання рішення Господарського суду по справі від 17.11.2015 № 910/22991/15 щодо компенсації за здійснені авіаперевезення. Рішенням Апеляційного суду м. Києва 12.01.2017 вищезазначене рішення скасовано.</t>
  </si>
  <si>
    <t xml:space="preserve">Придбано 3 609 путівок.
</t>
  </si>
  <si>
    <r>
      <rPr>
        <sz val="12"/>
        <rFont val="Times New Roman"/>
        <family val="1"/>
      </rPr>
      <t xml:space="preserve">Придбано 1 558,7 тис. одиниць засобів гігієни. 
Забезпечено інвалідів складним протезуванням в кількості 233 одиниці.
Придбано 5 685 одиниць засобів реабілітації та пересування.            </t>
    </r>
    <r>
      <rPr>
        <sz val="12"/>
        <color indexed="10"/>
        <rFont val="Times New Roman"/>
        <family val="1"/>
      </rPr>
      <t xml:space="preserve">                               </t>
    </r>
  </si>
  <si>
    <t xml:space="preserve">Встановлено лічильники в 209 квартирах.
Рішенням Київської міської ради від 22 грудня 2016 року №790/1794 затверджено Порядок встановлення засобів обліку гарячого та холодного водопостачання за рахунок коштів бюджету міста Києва та визначено окремі пільгові категорії населення. Чисельність визначених пільгових категорій населення у Порядку, які потребують встановлення лічильників, становить 2917 особи.                                                                      Проте протягом 2017 року до сервісних центрів КК «Центр комунального сервісу» звернулись лише 342 особи  з заявами на встановлення лічильників, з яких 270 осіб отримали позитивні рішення. У свою чергу, у 2017 році КК «Центр комунального сервісу» встановлено 445 лічильників (225 ХВП, 220 ГВП) 209 особам. </t>
  </si>
  <si>
    <t>Забезпечувати оздоровлення ветеранів війни та праці, інвалідів І та ІІ груп, дітей війни та громадян, які постраждали внаслідок Чорнобильської катастрофи,
 м. Києва</t>
  </si>
  <si>
    <t>Забезпечувати придбання комплексних проїзних квитків у КП "Київський метрополітен" для компенсації проїзду міським пасажирським транспортом учасників антитерористичної операції та військовослужбовців військових частин №2260, №3066, №3030, №2269, №В2262, №В2277, №А0525, №А1799, №А2299, №В3231, які дислокуються на території міста Києва, для виконання покладених на них обов’язків</t>
  </si>
  <si>
    <t xml:space="preserve">            Директор Департаменту                                                                                                  Ю. Крикунов</t>
  </si>
  <si>
    <t>Компенсація по нарахованій щомісячній адресній безготівковій допомозі окремим категоріям соціально незахищених верств населення міста Києва по опаленню та гарячому водопостачанню у 2009 році, здійснена згідно актів виконаних робіт, які надійшли від управлінь праці та соціального захисту населення районних в місті Києві державних адміністрацій.</t>
  </si>
  <si>
    <t>Проведені видатки за 12 місяців 2017 року</t>
  </si>
  <si>
    <t>Директор Департаменту                                                                   Ю. Крикунов</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</si>
</sst>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0.0"/>
    <numFmt numFmtId="193" formatCode="0.000"/>
    <numFmt numFmtId="194" formatCode="[$-422]d\ mmmm\ yyyy&quot; р.&quot;"/>
    <numFmt numFmtId="195" formatCode="#,##0.0\ _г_р_н_."/>
  </numFmts>
  <fonts count="54">
    <font>
      <sz val="10"/>
      <name val="Arial Cyr"/>
      <family val="0"/>
    </font>
    <font>
      <sz val="8"/>
      <name val="Arial Cyr"/>
      <family val="0"/>
    </font>
    <font>
      <sz val="12"/>
      <name val="Times New Roman"/>
      <family val="1"/>
    </font>
    <font>
      <b/>
      <sz val="12"/>
      <name val="Times New Roman"/>
      <family val="1"/>
    </font>
    <font>
      <u val="single"/>
      <sz val="12"/>
      <name val="Times New Roman"/>
      <family val="1"/>
    </font>
    <font>
      <b/>
      <u val="single"/>
      <sz val="12"/>
      <name val="Times New Roman"/>
      <family val="1"/>
    </font>
    <font>
      <sz val="11"/>
      <name val="Times New Roman"/>
      <family val="1"/>
    </font>
    <font>
      <b/>
      <sz val="12"/>
      <name val="Arial Cyr"/>
      <family val="0"/>
    </font>
    <font>
      <sz val="12"/>
      <name val="Arial Cyr"/>
      <family val="0"/>
    </font>
    <font>
      <sz val="14"/>
      <name val="Arial Cyr"/>
      <family val="0"/>
    </font>
    <font>
      <sz val="14"/>
      <name val="Times New Roman"/>
      <family val="1"/>
    </font>
    <font>
      <u val="single"/>
      <sz val="10"/>
      <color indexed="12"/>
      <name val="Arial Cyr"/>
      <family val="0"/>
    </font>
    <font>
      <u val="single"/>
      <sz val="10"/>
      <color indexed="36"/>
      <name val="Arial Cyr"/>
      <family val="0"/>
    </font>
    <font>
      <sz val="14"/>
      <color indexed="10"/>
      <name val="Arial Cyr"/>
      <family val="0"/>
    </font>
    <font>
      <sz val="18"/>
      <name val="Times New Roman"/>
      <family val="1"/>
    </font>
    <font>
      <b/>
      <sz val="14"/>
      <name val="Times New Roman"/>
      <family val="1"/>
    </font>
    <font>
      <i/>
      <sz val="12"/>
      <name val="Times New Roman"/>
      <family val="1"/>
    </font>
    <font>
      <b/>
      <sz val="12"/>
      <color indexed="10"/>
      <name val="Times New Roman"/>
      <family val="1"/>
    </font>
    <font>
      <sz val="12"/>
      <color indexed="10"/>
      <name val="Times New Roman"/>
      <family val="1"/>
    </font>
    <font>
      <sz val="11"/>
      <color indexed="8"/>
      <name val="Calibri"/>
      <family val="2"/>
    </font>
    <font>
      <sz val="11"/>
      <color indexed="9"/>
      <name val="Calibri"/>
      <family val="2"/>
    </font>
    <font>
      <sz val="11"/>
      <color indexed="62"/>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52"/>
      <name val="Calibri"/>
      <family val="2"/>
    </font>
    <font>
      <b/>
      <sz val="11"/>
      <color indexed="9"/>
      <name val="Calibri"/>
      <family val="2"/>
    </font>
    <font>
      <sz val="18"/>
      <color indexed="54"/>
      <name val="Calibri Light"/>
      <family val="2"/>
    </font>
    <font>
      <sz val="11"/>
      <color indexed="60"/>
      <name val="Calibri"/>
      <family val="2"/>
    </font>
    <font>
      <b/>
      <sz val="11"/>
      <color indexed="52"/>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1"/>
      <color theme="1"/>
      <name val="Calibri"/>
      <family val="2"/>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sz val="18"/>
      <color theme="3"/>
      <name val="Calibri Light"/>
      <family val="2"/>
    </font>
    <font>
      <sz val="11"/>
      <color rgb="FF9C6500"/>
      <name val="Calibri"/>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2"/>
      <color rgb="FFFF0000"/>
      <name val="Times New Roman"/>
      <family val="1"/>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indexed="43"/>
        <bgColor indexed="64"/>
      </patternFill>
    </fill>
    <fill>
      <patternFill patternType="solid">
        <fgColor indexed="42"/>
        <bgColor indexed="64"/>
      </patternFill>
    </fill>
    <fill>
      <patternFill patternType="solid">
        <fgColor indexed="44"/>
        <bgColor indexed="64"/>
      </patternFill>
    </fill>
    <fill>
      <patternFill patternType="solid">
        <fgColor indexed="46"/>
        <bgColor indexed="64"/>
      </patternFill>
    </fill>
    <fill>
      <patternFill patternType="solid">
        <fgColor indexed="50"/>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medium"/>
      <right style="medium"/>
      <top style="medium"/>
      <bottom>
        <color indexed="63"/>
      </bottom>
    </border>
    <border>
      <left style="medium"/>
      <right style="medium"/>
      <top style="medium"/>
      <bottom style="medium"/>
    </border>
    <border>
      <left style="thin"/>
      <right style="thin"/>
      <top style="thin"/>
      <bottom style="thin"/>
    </border>
    <border>
      <left style="thin"/>
      <right style="medium"/>
      <top style="thin"/>
      <bottom style="thin"/>
    </border>
    <border>
      <left style="medium"/>
      <right style="thin"/>
      <top style="thin"/>
      <bottom style="thin"/>
    </border>
    <border>
      <left style="medium"/>
      <right>
        <color indexed="63"/>
      </right>
      <top>
        <color indexed="63"/>
      </top>
      <bottom style="thin"/>
    </border>
    <border>
      <left style="medium"/>
      <right>
        <color indexed="63"/>
      </right>
      <top style="thin"/>
      <bottom style="thin"/>
    </border>
    <border>
      <left style="thin"/>
      <right style="thin"/>
      <top style="thin"/>
      <bottom>
        <color indexed="63"/>
      </bottom>
    </border>
    <border>
      <left style="medium"/>
      <right style="thin"/>
      <top style="thin"/>
      <bottom>
        <color indexed="63"/>
      </bottom>
    </border>
    <border>
      <left style="thin"/>
      <right>
        <color indexed="63"/>
      </right>
      <top style="thin"/>
      <bottom style="thin"/>
    </border>
    <border>
      <left style="thin"/>
      <right style="thin"/>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style="thin"/>
      <top style="thin"/>
      <bottom style="thin"/>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medium"/>
    </border>
    <border>
      <left style="medium"/>
      <right style="medium"/>
      <top>
        <color indexed="63"/>
      </top>
      <bottom style="medium"/>
    </border>
    <border>
      <left>
        <color indexed="63"/>
      </left>
      <right style="medium"/>
      <top>
        <color indexed="63"/>
      </top>
      <bottom style="medium"/>
    </border>
    <border>
      <left style="medium"/>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medium"/>
      <top style="thin"/>
      <bottom style="thin"/>
    </border>
    <border>
      <left>
        <color indexed="63"/>
      </left>
      <right style="medium"/>
      <top>
        <color indexed="63"/>
      </top>
      <bottom style="thin"/>
    </border>
    <border>
      <left style="medium"/>
      <right style="medium"/>
      <top>
        <color indexed="63"/>
      </top>
      <bottom>
        <color indexed="63"/>
      </bottom>
    </border>
    <border>
      <left style="medium"/>
      <right>
        <color indexed="63"/>
      </right>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color indexed="63"/>
      </top>
      <bottom style="thin"/>
    </border>
    <border>
      <left>
        <color indexed="63"/>
      </left>
      <right style="thin"/>
      <top>
        <color indexed="63"/>
      </top>
      <bottom style="medium"/>
    </border>
    <border>
      <left style="thin"/>
      <right>
        <color indexed="63"/>
      </right>
      <top>
        <color indexed="63"/>
      </top>
      <bottom style="medium"/>
    </border>
    <border>
      <left style="medium"/>
      <right style="thin"/>
      <top>
        <color indexed="63"/>
      </top>
      <bottom style="medium"/>
    </border>
    <border>
      <left style="thin"/>
      <right style="medium"/>
      <top>
        <color indexed="63"/>
      </top>
      <bottom style="medium"/>
    </border>
    <border>
      <left style="thin"/>
      <right>
        <color indexed="63"/>
      </right>
      <top style="medium"/>
      <bottom style="medium"/>
    </border>
    <border>
      <left>
        <color indexed="63"/>
      </left>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9" fontId="0" fillId="0" borderId="0" applyFont="0" applyFill="0" applyBorder="0" applyAlignment="0" applyProtection="0"/>
    <xf numFmtId="0" fontId="39" fillId="27" borderId="0" applyNumberFormat="0" applyBorder="0" applyAlignment="0" applyProtection="0"/>
    <xf numFmtId="0" fontId="1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0" fillId="0" borderId="2" applyNumberFormat="0" applyFill="0" applyAlignment="0" applyProtection="0"/>
    <xf numFmtId="0" fontId="41" fillId="0" borderId="3" applyNumberFormat="0" applyFill="0" applyAlignment="0" applyProtection="0"/>
    <xf numFmtId="0" fontId="42" fillId="0" borderId="4" applyNumberFormat="0" applyFill="0" applyAlignment="0" applyProtection="0"/>
    <xf numFmtId="0" fontId="42" fillId="0" borderId="0" applyNumberFormat="0" applyFill="0" applyBorder="0" applyAlignment="0" applyProtection="0"/>
    <xf numFmtId="0" fontId="43" fillId="0" borderId="5" applyNumberFormat="0" applyFill="0" applyAlignment="0" applyProtection="0"/>
    <xf numFmtId="0" fontId="44" fillId="28" borderId="6"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30" borderId="1" applyNumberFormat="0" applyAlignment="0" applyProtection="0"/>
    <xf numFmtId="0" fontId="12" fillId="0" borderId="0" applyNumberFormat="0" applyFill="0" applyBorder="0" applyAlignment="0" applyProtection="0"/>
    <xf numFmtId="0" fontId="48" fillId="0" borderId="7" applyNumberFormat="0" applyFill="0" applyAlignment="0" applyProtection="0"/>
    <xf numFmtId="0" fontId="49" fillId="31" borderId="0" applyNumberFormat="0" applyBorder="0" applyAlignment="0" applyProtection="0"/>
    <xf numFmtId="0" fontId="0" fillId="32" borderId="8" applyNumberFormat="0" applyFont="0" applyAlignment="0" applyProtection="0"/>
    <xf numFmtId="0" fontId="50" fillId="30" borderId="9"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cellStyleXfs>
  <cellXfs count="231">
    <xf numFmtId="0" fontId="0" fillId="0" borderId="0" xfId="0" applyAlignment="1">
      <alignment/>
    </xf>
    <xf numFmtId="0" fontId="2" fillId="0" borderId="0" xfId="0" applyFont="1" applyAlignment="1">
      <alignment/>
    </xf>
    <xf numFmtId="0" fontId="2" fillId="0" borderId="0" xfId="0" applyFont="1" applyAlignment="1">
      <alignment horizontal="center"/>
    </xf>
    <xf numFmtId="0" fontId="2" fillId="0" borderId="0" xfId="0" applyFont="1" applyAlignment="1">
      <alignment horizontal="left"/>
    </xf>
    <xf numFmtId="0" fontId="3" fillId="0" borderId="0" xfId="0" applyFont="1" applyAlignment="1">
      <alignment/>
    </xf>
    <xf numFmtId="0" fontId="2" fillId="0" borderId="10" xfId="0" applyFont="1" applyBorder="1" applyAlignment="1">
      <alignment horizontal="center" vertical="center" wrapText="1"/>
    </xf>
    <xf numFmtId="0" fontId="2" fillId="0" borderId="10" xfId="0" applyFont="1" applyFill="1" applyBorder="1" applyAlignment="1">
      <alignment horizontal="center" vertical="center" wrapText="1"/>
    </xf>
    <xf numFmtId="0" fontId="2" fillId="0" borderId="11" xfId="0" applyFont="1" applyBorder="1" applyAlignment="1">
      <alignment horizontal="center"/>
    </xf>
    <xf numFmtId="0" fontId="2" fillId="0" borderId="11" xfId="0" applyFont="1" applyFill="1" applyBorder="1" applyAlignment="1">
      <alignment horizontal="center"/>
    </xf>
    <xf numFmtId="192" fontId="3" fillId="33" borderId="12" xfId="0" applyNumberFormat="1" applyFont="1" applyFill="1" applyBorder="1" applyAlignment="1">
      <alignment horizontal="center" vertical="center" wrapText="1"/>
    </xf>
    <xf numFmtId="0" fontId="3" fillId="33" borderId="13" xfId="0" applyFont="1" applyFill="1" applyBorder="1" applyAlignment="1">
      <alignment horizontal="left" vertical="center" wrapText="1"/>
    </xf>
    <xf numFmtId="0" fontId="3" fillId="33" borderId="14" xfId="0" applyFont="1" applyFill="1" applyBorder="1" applyAlignment="1">
      <alignment horizontal="center" vertical="center"/>
    </xf>
    <xf numFmtId="0" fontId="3" fillId="33" borderId="12" xfId="0" applyFont="1" applyFill="1" applyBorder="1" applyAlignment="1">
      <alignment horizontal="right" vertical="center" wrapText="1"/>
    </xf>
    <xf numFmtId="0" fontId="3" fillId="33" borderId="12" xfId="0" applyFont="1" applyFill="1" applyBorder="1" applyAlignment="1">
      <alignment horizontal="left" vertical="center" wrapText="1"/>
    </xf>
    <xf numFmtId="0" fontId="3" fillId="33" borderId="13" xfId="0" applyFont="1" applyFill="1" applyBorder="1" applyAlignment="1">
      <alignment horizontal="center" vertical="center"/>
    </xf>
    <xf numFmtId="192" fontId="3" fillId="33" borderId="12" xfId="0" applyNumberFormat="1" applyFont="1" applyFill="1" applyBorder="1" applyAlignment="1">
      <alignment horizontal="center" vertical="center"/>
    </xf>
    <xf numFmtId="0" fontId="3" fillId="33" borderId="15" xfId="0" applyFont="1" applyFill="1" applyBorder="1" applyAlignment="1">
      <alignment horizontal="center" vertical="center" wrapText="1"/>
    </xf>
    <xf numFmtId="0" fontId="6" fillId="0" borderId="0" xfId="0" applyFont="1" applyAlignment="1">
      <alignment/>
    </xf>
    <xf numFmtId="0" fontId="8" fillId="0" borderId="16" xfId="0" applyFont="1" applyBorder="1" applyAlignment="1">
      <alignment vertical="center" wrapText="1"/>
    </xf>
    <xf numFmtId="192" fontId="0" fillId="0" borderId="0" xfId="0" applyNumberFormat="1" applyAlignment="1">
      <alignment/>
    </xf>
    <xf numFmtId="49" fontId="3" fillId="33" borderId="14" xfId="0" applyNumberFormat="1" applyFont="1" applyFill="1" applyBorder="1" applyAlignment="1">
      <alignment horizontal="center" vertical="center" wrapText="1"/>
    </xf>
    <xf numFmtId="0" fontId="9" fillId="0" borderId="0" xfId="0" applyFont="1" applyAlignment="1">
      <alignment/>
    </xf>
    <xf numFmtId="0" fontId="0" fillId="0" borderId="0" xfId="0" applyAlignment="1">
      <alignment horizontal="center"/>
    </xf>
    <xf numFmtId="192" fontId="3" fillId="33" borderId="17" xfId="0" applyNumberFormat="1" applyFont="1" applyFill="1" applyBorder="1" applyAlignment="1">
      <alignment horizontal="left" vertical="center" wrapText="1"/>
    </xf>
    <xf numFmtId="192" fontId="3" fillId="33" borderId="17" xfId="0" applyNumberFormat="1" applyFont="1" applyFill="1" applyBorder="1" applyAlignment="1">
      <alignment horizontal="center" vertical="center" wrapText="1"/>
    </xf>
    <xf numFmtId="49" fontId="2" fillId="0" borderId="12" xfId="0" applyNumberFormat="1" applyFont="1" applyBorder="1" applyAlignment="1">
      <alignment horizontal="center" vertical="center"/>
    </xf>
    <xf numFmtId="0" fontId="2" fillId="0" borderId="0" xfId="0" applyFont="1" applyAlignment="1">
      <alignment wrapText="1"/>
    </xf>
    <xf numFmtId="192" fontId="3" fillId="33" borderId="12" xfId="0" applyNumberFormat="1" applyFont="1" applyFill="1" applyBorder="1" applyAlignment="1">
      <alignment horizontal="left" vertical="center" wrapText="1"/>
    </xf>
    <xf numFmtId="0" fontId="3" fillId="33" borderId="12" xfId="0" applyFont="1" applyFill="1" applyBorder="1" applyAlignment="1">
      <alignment horizontal="center" vertical="center"/>
    </xf>
    <xf numFmtId="0" fontId="5" fillId="33" borderId="12" xfId="0" applyFont="1" applyFill="1" applyBorder="1" applyAlignment="1">
      <alignment horizontal="left" vertical="center" wrapText="1"/>
    </xf>
    <xf numFmtId="0" fontId="3" fillId="33" borderId="17" xfId="0" applyFont="1" applyFill="1" applyBorder="1" applyAlignment="1">
      <alignment horizontal="right" vertical="center" wrapText="1"/>
    </xf>
    <xf numFmtId="0" fontId="3" fillId="34" borderId="12" xfId="0" applyFont="1" applyFill="1" applyBorder="1" applyAlignment="1">
      <alignment/>
    </xf>
    <xf numFmtId="0" fontId="8" fillId="0" borderId="0" xfId="0" applyFont="1" applyAlignment="1">
      <alignment/>
    </xf>
    <xf numFmtId="0" fontId="3" fillId="33" borderId="17" xfId="0" applyFont="1" applyFill="1" applyBorder="1" applyAlignment="1">
      <alignment horizontal="center" vertical="center" wrapText="1"/>
    </xf>
    <xf numFmtId="0" fontId="3" fillId="34" borderId="12" xfId="0" applyFont="1" applyFill="1" applyBorder="1" applyAlignment="1">
      <alignment horizontal="right" vertical="center" wrapText="1"/>
    </xf>
    <xf numFmtId="192" fontId="3" fillId="34" borderId="12" xfId="0" applyNumberFormat="1" applyFont="1" applyFill="1" applyBorder="1" applyAlignment="1">
      <alignment vertical="center"/>
    </xf>
    <xf numFmtId="192" fontId="3" fillId="34" borderId="12" xfId="0" applyNumberFormat="1" applyFont="1" applyFill="1" applyBorder="1" applyAlignment="1">
      <alignment horizontal="center" vertical="center" wrapText="1"/>
    </xf>
    <xf numFmtId="192" fontId="7" fillId="34" borderId="12" xfId="0" applyNumberFormat="1" applyFont="1" applyFill="1" applyBorder="1" applyAlignment="1">
      <alignment vertical="center"/>
    </xf>
    <xf numFmtId="49" fontId="2" fillId="0" borderId="18" xfId="0" applyNumberFormat="1" applyFont="1" applyBorder="1" applyAlignment="1">
      <alignment horizontal="center" vertical="center"/>
    </xf>
    <xf numFmtId="49" fontId="2" fillId="0" borderId="18" xfId="0" applyNumberFormat="1" applyFont="1" applyBorder="1" applyAlignment="1">
      <alignment horizontal="center" vertical="center" wrapText="1"/>
    </xf>
    <xf numFmtId="49" fontId="2" fillId="0" borderId="17" xfId="0" applyNumberFormat="1" applyFont="1" applyFill="1" applyBorder="1" applyAlignment="1">
      <alignment horizontal="center" vertical="center" wrapText="1"/>
    </xf>
    <xf numFmtId="49" fontId="2" fillId="0" borderId="12" xfId="0" applyNumberFormat="1" applyFont="1" applyFill="1" applyBorder="1" applyAlignment="1">
      <alignment horizontal="center" vertical="center" wrapText="1"/>
    </xf>
    <xf numFmtId="0" fontId="0" fillId="0" borderId="12" xfId="0" applyBorder="1" applyAlignment="1">
      <alignment/>
    </xf>
    <xf numFmtId="49" fontId="2" fillId="0" borderId="12" xfId="0" applyNumberFormat="1" applyFont="1" applyFill="1" applyBorder="1" applyAlignment="1">
      <alignment horizontal="center" vertical="center"/>
    </xf>
    <xf numFmtId="49" fontId="2" fillId="0" borderId="12" xfId="0" applyNumberFormat="1" applyFont="1" applyBorder="1" applyAlignment="1">
      <alignment horizontal="center" vertical="center" wrapText="1"/>
    </xf>
    <xf numFmtId="0" fontId="10" fillId="0" borderId="0" xfId="0" applyFont="1" applyAlignment="1">
      <alignment/>
    </xf>
    <xf numFmtId="49" fontId="2" fillId="0" borderId="19" xfId="0" applyNumberFormat="1" applyFont="1" applyBorder="1" applyAlignment="1">
      <alignment horizontal="center" vertical="center"/>
    </xf>
    <xf numFmtId="49" fontId="2" fillId="0" borderId="20" xfId="0" applyNumberFormat="1" applyFont="1" applyBorder="1" applyAlignment="1">
      <alignment horizontal="center" vertical="center" wrapText="1"/>
    </xf>
    <xf numFmtId="49" fontId="2" fillId="0" borderId="21" xfId="0" applyNumberFormat="1" applyFont="1" applyBorder="1" applyAlignment="1">
      <alignment horizontal="center" vertical="center"/>
    </xf>
    <xf numFmtId="0" fontId="2" fillId="33" borderId="12" xfId="0" applyFont="1" applyFill="1" applyBorder="1" applyAlignment="1">
      <alignment horizontal="center" vertical="center" wrapText="1"/>
    </xf>
    <xf numFmtId="49" fontId="2" fillId="0" borderId="19" xfId="0" applyNumberFormat="1" applyFont="1" applyBorder="1" applyAlignment="1">
      <alignment horizontal="center" vertical="center" wrapText="1"/>
    </xf>
    <xf numFmtId="0" fontId="3" fillId="33" borderId="19" xfId="0" applyFont="1" applyFill="1" applyBorder="1" applyAlignment="1">
      <alignment horizontal="center" vertical="center"/>
    </xf>
    <xf numFmtId="49" fontId="2" fillId="0" borderId="22" xfId="0" applyNumberFormat="1" applyFont="1" applyBorder="1" applyAlignment="1">
      <alignment horizontal="center" vertical="center"/>
    </xf>
    <xf numFmtId="0" fontId="3" fillId="33" borderId="12" xfId="0" applyFont="1" applyFill="1" applyBorder="1" applyAlignment="1">
      <alignment vertical="center"/>
    </xf>
    <xf numFmtId="0" fontId="13" fillId="0" borderId="0" xfId="0" applyFont="1" applyAlignment="1">
      <alignment/>
    </xf>
    <xf numFmtId="192" fontId="2" fillId="33" borderId="17" xfId="0" applyNumberFormat="1" applyFont="1" applyFill="1" applyBorder="1" applyAlignment="1">
      <alignment horizontal="left" vertical="center" wrapText="1"/>
    </xf>
    <xf numFmtId="0" fontId="2" fillId="33" borderId="17" xfId="0" applyFont="1" applyFill="1" applyBorder="1" applyAlignment="1">
      <alignment horizontal="center" vertical="center" wrapText="1"/>
    </xf>
    <xf numFmtId="192" fontId="2" fillId="33" borderId="17" xfId="0" applyNumberFormat="1" applyFont="1" applyFill="1" applyBorder="1" applyAlignment="1">
      <alignment horizontal="center" vertical="center" wrapText="1"/>
    </xf>
    <xf numFmtId="0" fontId="2" fillId="33" borderId="17" xfId="0" applyFont="1" applyFill="1" applyBorder="1" applyAlignment="1">
      <alignment horizontal="left" vertical="center" wrapText="1"/>
    </xf>
    <xf numFmtId="0" fontId="0" fillId="0" borderId="0" xfId="0" applyBorder="1" applyAlignment="1">
      <alignment/>
    </xf>
    <xf numFmtId="0" fontId="0" fillId="0" borderId="23" xfId="0" applyBorder="1" applyAlignment="1">
      <alignment/>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1" xfId="0" applyFont="1" applyBorder="1" applyAlignment="1">
      <alignment horizontal="center" vertical="center" wrapText="1"/>
    </xf>
    <xf numFmtId="192" fontId="2" fillId="33" borderId="26" xfId="0" applyNumberFormat="1" applyFont="1" applyFill="1" applyBorder="1" applyAlignment="1">
      <alignment horizontal="center"/>
    </xf>
    <xf numFmtId="192" fontId="2" fillId="33" borderId="27" xfId="0" applyNumberFormat="1" applyFont="1" applyFill="1" applyBorder="1" applyAlignment="1">
      <alignment horizontal="center"/>
    </xf>
    <xf numFmtId="192" fontId="2" fillId="33" borderId="28" xfId="0" applyNumberFormat="1" applyFont="1" applyFill="1" applyBorder="1" applyAlignment="1">
      <alignment horizontal="center"/>
    </xf>
    <xf numFmtId="192" fontId="2" fillId="0" borderId="0" xfId="0" applyNumberFormat="1" applyFont="1" applyAlignment="1">
      <alignment horizontal="center" vertical="center"/>
    </xf>
    <xf numFmtId="0" fontId="0" fillId="0" borderId="0" xfId="0" applyFont="1" applyAlignment="1">
      <alignment/>
    </xf>
    <xf numFmtId="49" fontId="2" fillId="0" borderId="29" xfId="0" applyNumberFormat="1" applyFont="1" applyBorder="1" applyAlignment="1">
      <alignment horizontal="center" vertical="center"/>
    </xf>
    <xf numFmtId="0" fontId="2" fillId="0" borderId="12" xfId="0" applyFont="1" applyFill="1" applyBorder="1" applyAlignment="1">
      <alignment horizontal="left" vertical="top" wrapText="1"/>
    </xf>
    <xf numFmtId="49" fontId="2" fillId="0" borderId="17" xfId="0" applyNumberFormat="1" applyFont="1" applyBorder="1" applyAlignment="1">
      <alignment horizontal="center" vertical="center"/>
    </xf>
    <xf numFmtId="0" fontId="2" fillId="35" borderId="12" xfId="0" applyFont="1" applyFill="1" applyBorder="1" applyAlignment="1">
      <alignment vertical="center" wrapText="1"/>
    </xf>
    <xf numFmtId="0" fontId="2" fillId="35" borderId="12" xfId="0" applyFont="1" applyFill="1" applyBorder="1" applyAlignment="1">
      <alignment horizontal="center" vertical="center" wrapText="1"/>
    </xf>
    <xf numFmtId="0" fontId="2" fillId="35" borderId="12" xfId="0" applyFont="1" applyFill="1" applyBorder="1" applyAlignment="1">
      <alignment horizontal="left" vertical="center" wrapText="1"/>
    </xf>
    <xf numFmtId="192" fontId="2" fillId="35" borderId="12" xfId="0" applyNumberFormat="1" applyFont="1" applyFill="1" applyBorder="1" applyAlignment="1">
      <alignment horizontal="center" vertical="center"/>
    </xf>
    <xf numFmtId="0" fontId="16" fillId="36" borderId="12" xfId="0" applyFont="1" applyFill="1" applyBorder="1" applyAlignment="1">
      <alignment vertical="center" wrapText="1"/>
    </xf>
    <xf numFmtId="0" fontId="2" fillId="36" borderId="12" xfId="0" applyFont="1" applyFill="1" applyBorder="1" applyAlignment="1">
      <alignment horizontal="center" vertical="center" wrapText="1"/>
    </xf>
    <xf numFmtId="0" fontId="2" fillId="36" borderId="12" xfId="0" applyFont="1" applyFill="1" applyBorder="1" applyAlignment="1">
      <alignment horizontal="left" vertical="center" wrapText="1"/>
    </xf>
    <xf numFmtId="192" fontId="2" fillId="36" borderId="12" xfId="0" applyNumberFormat="1" applyFont="1" applyFill="1" applyBorder="1" applyAlignment="1">
      <alignment horizontal="center" vertical="center"/>
    </xf>
    <xf numFmtId="0" fontId="2" fillId="0" borderId="0" xfId="0" applyFont="1" applyFill="1" applyBorder="1" applyAlignment="1">
      <alignment horizontal="left" vertical="top" wrapText="1"/>
    </xf>
    <xf numFmtId="0" fontId="16" fillId="35" borderId="17" xfId="0" applyFont="1" applyFill="1" applyBorder="1" applyAlignment="1">
      <alignment horizontal="left" vertical="center" wrapText="1"/>
    </xf>
    <xf numFmtId="0" fontId="2" fillId="35" borderId="17" xfId="0" applyFont="1" applyFill="1" applyBorder="1" applyAlignment="1">
      <alignment horizontal="left" vertical="center" wrapText="1"/>
    </xf>
    <xf numFmtId="192" fontId="2" fillId="35" borderId="17" xfId="0" applyNumberFormat="1" applyFont="1" applyFill="1" applyBorder="1" applyAlignment="1">
      <alignment horizontal="center" vertical="center" wrapText="1"/>
    </xf>
    <xf numFmtId="0" fontId="16" fillId="36" borderId="17" xfId="0" applyFont="1" applyFill="1" applyBorder="1" applyAlignment="1">
      <alignment horizontal="left" vertical="center" wrapText="1"/>
    </xf>
    <xf numFmtId="0" fontId="2" fillId="36" borderId="17" xfId="0" applyFont="1" applyFill="1" applyBorder="1" applyAlignment="1">
      <alignment horizontal="left" vertical="center" wrapText="1"/>
    </xf>
    <xf numFmtId="192" fontId="2" fillId="36" borderId="17" xfId="0" applyNumberFormat="1" applyFont="1" applyFill="1" applyBorder="1" applyAlignment="1">
      <alignment horizontal="center" vertical="center" wrapText="1"/>
    </xf>
    <xf numFmtId="0" fontId="2" fillId="37" borderId="12" xfId="0" applyFont="1" applyFill="1" applyBorder="1" applyAlignment="1">
      <alignment horizontal="left" vertical="top" wrapText="1"/>
    </xf>
    <xf numFmtId="0" fontId="2" fillId="37" borderId="12" xfId="0" applyFont="1" applyFill="1" applyBorder="1" applyAlignment="1">
      <alignment horizontal="left" vertical="center" wrapText="1"/>
    </xf>
    <xf numFmtId="192" fontId="2" fillId="37" borderId="12" xfId="0" applyNumberFormat="1" applyFont="1" applyFill="1" applyBorder="1" applyAlignment="1">
      <alignment horizontal="center" vertical="center" wrapText="1"/>
    </xf>
    <xf numFmtId="0" fontId="2" fillId="37" borderId="12" xfId="0" applyFont="1" applyFill="1" applyBorder="1" applyAlignment="1">
      <alignment horizontal="center" vertical="center" wrapText="1"/>
    </xf>
    <xf numFmtId="0" fontId="2" fillId="36" borderId="19" xfId="0" applyFont="1" applyFill="1" applyBorder="1" applyAlignment="1">
      <alignment horizontal="left" vertical="top" wrapText="1"/>
    </xf>
    <xf numFmtId="192" fontId="2" fillId="36" borderId="12" xfId="0" applyNumberFormat="1" applyFont="1" applyFill="1" applyBorder="1" applyAlignment="1">
      <alignment horizontal="center" vertical="center" wrapText="1"/>
    </xf>
    <xf numFmtId="0" fontId="16" fillId="38" borderId="17" xfId="0" applyFont="1" applyFill="1" applyBorder="1" applyAlignment="1">
      <alignment horizontal="left" vertical="top" wrapText="1"/>
    </xf>
    <xf numFmtId="192" fontId="2" fillId="38" borderId="17" xfId="0" applyNumberFormat="1" applyFont="1" applyFill="1" applyBorder="1" applyAlignment="1">
      <alignment horizontal="left" vertical="center" wrapText="1"/>
    </xf>
    <xf numFmtId="1" fontId="2" fillId="38" borderId="17" xfId="0" applyNumberFormat="1" applyFont="1" applyFill="1" applyBorder="1" applyAlignment="1">
      <alignment horizontal="center" vertical="center" wrapText="1"/>
    </xf>
    <xf numFmtId="192" fontId="2" fillId="38" borderId="17" xfId="0" applyNumberFormat="1" applyFont="1" applyFill="1" applyBorder="1" applyAlignment="1">
      <alignment horizontal="center" vertical="center" wrapText="1"/>
    </xf>
    <xf numFmtId="192" fontId="2" fillId="36" borderId="17" xfId="0" applyNumberFormat="1" applyFont="1" applyFill="1" applyBorder="1" applyAlignment="1">
      <alignment horizontal="left" vertical="center" wrapText="1"/>
    </xf>
    <xf numFmtId="1" fontId="2" fillId="36" borderId="17" xfId="0" applyNumberFormat="1" applyFont="1" applyFill="1" applyBorder="1" applyAlignment="1">
      <alignment horizontal="center" vertical="center" wrapText="1"/>
    </xf>
    <xf numFmtId="192" fontId="0" fillId="0" borderId="0" xfId="0" applyNumberFormat="1" applyFont="1" applyAlignment="1">
      <alignment/>
    </xf>
    <xf numFmtId="192" fontId="8" fillId="0" borderId="0" xfId="0" applyNumberFormat="1" applyFont="1" applyAlignment="1">
      <alignment/>
    </xf>
    <xf numFmtId="192" fontId="2" fillId="39" borderId="20" xfId="0" applyNumberFormat="1" applyFont="1" applyFill="1" applyBorder="1" applyAlignment="1">
      <alignment horizontal="center" vertical="center"/>
    </xf>
    <xf numFmtId="192" fontId="2" fillId="39" borderId="17" xfId="0" applyNumberFormat="1" applyFont="1" applyFill="1" applyBorder="1" applyAlignment="1">
      <alignment horizontal="center" vertical="center"/>
    </xf>
    <xf numFmtId="0" fontId="2" fillId="39" borderId="17" xfId="0" applyFont="1" applyFill="1" applyBorder="1" applyAlignment="1">
      <alignment horizontal="left" vertical="center" wrapText="1"/>
    </xf>
    <xf numFmtId="192" fontId="2" fillId="39" borderId="12" xfId="0" applyNumberFormat="1" applyFont="1" applyFill="1" applyBorder="1" applyAlignment="1">
      <alignment horizontal="center" vertical="center"/>
    </xf>
    <xf numFmtId="0" fontId="2" fillId="39" borderId="12" xfId="0" applyFont="1" applyFill="1" applyBorder="1" applyAlignment="1">
      <alignment horizontal="left" vertical="center" wrapText="1"/>
    </xf>
    <xf numFmtId="0" fontId="2" fillId="39" borderId="30" xfId="0" applyFont="1" applyFill="1" applyBorder="1" applyAlignment="1">
      <alignment horizontal="left" vertical="center" wrapText="1"/>
    </xf>
    <xf numFmtId="0" fontId="2" fillId="39" borderId="13" xfId="0" applyFont="1" applyFill="1" applyBorder="1" applyAlignment="1">
      <alignment horizontal="left" vertical="center" wrapText="1"/>
    </xf>
    <xf numFmtId="192" fontId="2" fillId="39" borderId="12" xfId="0" applyNumberFormat="1" applyFont="1" applyFill="1" applyBorder="1" applyAlignment="1">
      <alignment horizontal="center" vertical="center" wrapText="1"/>
    </xf>
    <xf numFmtId="0" fontId="2" fillId="39" borderId="12" xfId="0" applyFont="1" applyFill="1" applyBorder="1" applyAlignment="1">
      <alignment horizontal="left" vertical="top" wrapText="1"/>
    </xf>
    <xf numFmtId="192" fontId="2" fillId="39" borderId="17" xfId="0" applyNumberFormat="1" applyFont="1" applyFill="1" applyBorder="1" applyAlignment="1">
      <alignment horizontal="center" vertical="center" wrapText="1"/>
    </xf>
    <xf numFmtId="192" fontId="2" fillId="39" borderId="17" xfId="0" applyNumberFormat="1" applyFont="1" applyFill="1" applyBorder="1" applyAlignment="1">
      <alignment horizontal="left" vertical="center" wrapText="1"/>
    </xf>
    <xf numFmtId="192" fontId="2" fillId="39" borderId="30" xfId="0" applyNumberFormat="1" applyFont="1" applyFill="1" applyBorder="1" applyAlignment="1">
      <alignment horizontal="center" vertical="center"/>
    </xf>
    <xf numFmtId="192" fontId="2" fillId="39" borderId="20" xfId="0" applyNumberFormat="1" applyFont="1" applyFill="1" applyBorder="1" applyAlignment="1">
      <alignment horizontal="center" vertical="center" wrapText="1"/>
    </xf>
    <xf numFmtId="0" fontId="2" fillId="36" borderId="12" xfId="0" applyFont="1" applyFill="1" applyBorder="1" applyAlignment="1">
      <alignment vertical="center" wrapText="1"/>
    </xf>
    <xf numFmtId="0" fontId="2" fillId="39" borderId="20" xfId="0" applyFont="1" applyFill="1" applyBorder="1" applyAlignment="1">
      <alignment horizontal="left" vertical="center" wrapText="1"/>
    </xf>
    <xf numFmtId="0" fontId="2" fillId="39" borderId="20" xfId="0" applyFont="1" applyFill="1" applyBorder="1" applyAlignment="1">
      <alignment horizontal="center" vertical="center" wrapText="1"/>
    </xf>
    <xf numFmtId="192" fontId="2" fillId="39" borderId="0" xfId="0" applyNumberFormat="1" applyFont="1" applyFill="1" applyAlignment="1">
      <alignment horizontal="center" vertical="center"/>
    </xf>
    <xf numFmtId="0" fontId="2" fillId="39" borderId="17" xfId="0" applyFont="1" applyFill="1" applyBorder="1" applyAlignment="1">
      <alignment horizontal="left" vertical="top" wrapText="1"/>
    </xf>
    <xf numFmtId="0" fontId="2" fillId="39" borderId="17" xfId="0" applyFont="1" applyFill="1" applyBorder="1" applyAlignment="1">
      <alignment horizontal="center" vertical="center" wrapText="1"/>
    </xf>
    <xf numFmtId="0" fontId="2" fillId="39" borderId="31" xfId="0" applyFont="1" applyFill="1" applyBorder="1" applyAlignment="1">
      <alignment horizontal="left" vertical="top" wrapText="1"/>
    </xf>
    <xf numFmtId="0" fontId="2" fillId="39" borderId="22" xfId="0" applyFont="1" applyFill="1" applyBorder="1" applyAlignment="1">
      <alignment horizontal="center" vertical="top" wrapText="1"/>
    </xf>
    <xf numFmtId="192" fontId="2" fillId="39" borderId="22" xfId="0" applyNumberFormat="1" applyFont="1" applyFill="1" applyBorder="1" applyAlignment="1">
      <alignment horizontal="center" vertical="top"/>
    </xf>
    <xf numFmtId="192" fontId="2" fillId="39" borderId="22" xfId="0" applyNumberFormat="1" applyFont="1" applyFill="1" applyBorder="1" applyAlignment="1">
      <alignment horizontal="center" vertical="top" wrapText="1"/>
    </xf>
    <xf numFmtId="49" fontId="2" fillId="39" borderId="17" xfId="0" applyNumberFormat="1" applyFont="1" applyFill="1" applyBorder="1" applyAlignment="1">
      <alignment vertical="top" wrapText="1"/>
    </xf>
    <xf numFmtId="0" fontId="2" fillId="39" borderId="0" xfId="0" applyNumberFormat="1" applyFont="1" applyFill="1" applyBorder="1" applyAlignment="1">
      <alignment horizontal="left" vertical="top" wrapText="1"/>
    </xf>
    <xf numFmtId="0" fontId="2" fillId="39" borderId="32" xfId="0" applyFont="1" applyFill="1" applyBorder="1" applyAlignment="1">
      <alignment horizontal="center" vertical="center" wrapText="1"/>
    </xf>
    <xf numFmtId="0" fontId="2" fillId="39" borderId="32" xfId="0" applyFont="1" applyFill="1" applyBorder="1" applyAlignment="1">
      <alignment horizontal="center" vertical="top" wrapText="1"/>
    </xf>
    <xf numFmtId="192" fontId="2" fillId="39" borderId="32" xfId="0" applyNumberFormat="1" applyFont="1" applyFill="1" applyBorder="1" applyAlignment="1">
      <alignment horizontal="center" vertical="top"/>
    </xf>
    <xf numFmtId="0" fontId="2" fillId="39" borderId="20" xfId="0" applyFont="1" applyFill="1" applyBorder="1" applyAlignment="1">
      <alignment horizontal="left" vertical="top" wrapText="1"/>
    </xf>
    <xf numFmtId="0" fontId="2" fillId="39" borderId="33" xfId="0" applyNumberFormat="1" applyFont="1" applyFill="1" applyBorder="1" applyAlignment="1">
      <alignment horizontal="left" vertical="top" wrapText="1"/>
    </xf>
    <xf numFmtId="0" fontId="2" fillId="39" borderId="21" xfId="0" applyFont="1" applyFill="1" applyBorder="1" applyAlignment="1">
      <alignment horizontal="center" vertical="center" wrapText="1"/>
    </xf>
    <xf numFmtId="0" fontId="2" fillId="39" borderId="21" xfId="0" applyFont="1" applyFill="1" applyBorder="1" applyAlignment="1">
      <alignment horizontal="center" vertical="top" wrapText="1"/>
    </xf>
    <xf numFmtId="192" fontId="2" fillId="39" borderId="21" xfId="0" applyNumberFormat="1" applyFont="1" applyFill="1" applyBorder="1" applyAlignment="1">
      <alignment horizontal="center" vertical="top"/>
    </xf>
    <xf numFmtId="0" fontId="2" fillId="39" borderId="30" xfId="0" applyFont="1" applyFill="1" applyBorder="1" applyAlignment="1">
      <alignment horizontal="left" vertical="top" wrapText="1"/>
    </xf>
    <xf numFmtId="0" fontId="2" fillId="39" borderId="30" xfId="0" applyFont="1" applyFill="1" applyBorder="1" applyAlignment="1">
      <alignment horizontal="center" vertical="center" wrapText="1"/>
    </xf>
    <xf numFmtId="0" fontId="2" fillId="39" borderId="12" xfId="0" applyFont="1" applyFill="1" applyBorder="1" applyAlignment="1">
      <alignment horizontal="center" vertical="center" wrapText="1"/>
    </xf>
    <xf numFmtId="0" fontId="2" fillId="39" borderId="12" xfId="0" applyFont="1" applyFill="1" applyBorder="1" applyAlignment="1">
      <alignment vertical="center" wrapText="1"/>
    </xf>
    <xf numFmtId="0" fontId="53" fillId="39" borderId="12" xfId="0" applyFont="1" applyFill="1" applyBorder="1" applyAlignment="1">
      <alignment horizontal="left" vertical="center" wrapText="1"/>
    </xf>
    <xf numFmtId="0" fontId="2" fillId="39" borderId="0" xfId="0" applyFont="1" applyFill="1" applyBorder="1" applyAlignment="1">
      <alignment horizontal="left" vertical="top" wrapText="1"/>
    </xf>
    <xf numFmtId="192" fontId="3" fillId="39" borderId="17" xfId="0" applyNumberFormat="1" applyFont="1" applyFill="1" applyBorder="1" applyAlignment="1">
      <alignment horizontal="center" vertical="center"/>
    </xf>
    <xf numFmtId="192" fontId="2" fillId="39" borderId="20" xfId="0" applyNumberFormat="1" applyFont="1" applyFill="1" applyBorder="1" applyAlignment="1">
      <alignment vertical="center"/>
    </xf>
    <xf numFmtId="0" fontId="2" fillId="39" borderId="12" xfId="0" applyFont="1" applyFill="1" applyBorder="1" applyAlignment="1">
      <alignment vertical="center"/>
    </xf>
    <xf numFmtId="0" fontId="2" fillId="39" borderId="0" xfId="0" applyFont="1" applyFill="1" applyAlignment="1">
      <alignment horizontal="left" vertical="top" wrapText="1"/>
    </xf>
    <xf numFmtId="192" fontId="2" fillId="39" borderId="12" xfId="0" applyNumberFormat="1" applyFont="1" applyFill="1" applyBorder="1" applyAlignment="1">
      <alignment horizontal="left" vertical="top" wrapText="1"/>
    </xf>
    <xf numFmtId="1" fontId="2" fillId="39" borderId="12" xfId="0" applyNumberFormat="1" applyFont="1" applyFill="1" applyBorder="1" applyAlignment="1">
      <alignment horizontal="center" vertical="center" wrapText="1"/>
    </xf>
    <xf numFmtId="192" fontId="2" fillId="39" borderId="12" xfId="0" applyNumberFormat="1" applyFont="1" applyFill="1" applyBorder="1" applyAlignment="1">
      <alignment horizontal="left" vertical="center" wrapText="1"/>
    </xf>
    <xf numFmtId="1" fontId="2" fillId="39" borderId="17" xfId="0" applyNumberFormat="1" applyFont="1" applyFill="1" applyBorder="1" applyAlignment="1">
      <alignment horizontal="center" vertical="center" wrapText="1"/>
    </xf>
    <xf numFmtId="49" fontId="2" fillId="39" borderId="12" xfId="0" applyNumberFormat="1" applyFont="1" applyFill="1" applyBorder="1" applyAlignment="1">
      <alignment horizontal="center" vertical="center" wrapText="1"/>
    </xf>
    <xf numFmtId="192" fontId="2" fillId="39" borderId="12" xfId="0" applyNumberFormat="1" applyFont="1" applyFill="1" applyBorder="1" applyAlignment="1">
      <alignment vertical="center" wrapText="1"/>
    </xf>
    <xf numFmtId="49" fontId="2" fillId="39" borderId="17" xfId="0" applyNumberFormat="1" applyFont="1" applyFill="1" applyBorder="1" applyAlignment="1">
      <alignment horizontal="center" vertical="center" wrapText="1"/>
    </xf>
    <xf numFmtId="192" fontId="2" fillId="39" borderId="17" xfId="0" applyNumberFormat="1" applyFont="1" applyFill="1" applyBorder="1" applyAlignment="1">
      <alignment vertical="center" wrapText="1"/>
    </xf>
    <xf numFmtId="0" fontId="3" fillId="39" borderId="17" xfId="0" applyFont="1" applyFill="1" applyBorder="1" applyAlignment="1">
      <alignment horizontal="center" vertical="center" wrapText="1"/>
    </xf>
    <xf numFmtId="192" fontId="3" fillId="39" borderId="17" xfId="0" applyNumberFormat="1" applyFont="1" applyFill="1" applyBorder="1" applyAlignment="1">
      <alignment horizontal="center" vertical="center" wrapText="1"/>
    </xf>
    <xf numFmtId="192" fontId="3" fillId="39" borderId="12" xfId="0" applyNumberFormat="1" applyFont="1" applyFill="1" applyBorder="1" applyAlignment="1">
      <alignment horizontal="center" vertical="center" wrapText="1"/>
    </xf>
    <xf numFmtId="0" fontId="3" fillId="11" borderId="17" xfId="0" applyFont="1" applyFill="1" applyBorder="1" applyAlignment="1">
      <alignment horizontal="center" vertical="center" wrapText="1"/>
    </xf>
    <xf numFmtId="0" fontId="3" fillId="11" borderId="17" xfId="0" applyFont="1" applyFill="1" applyBorder="1" applyAlignment="1">
      <alignment horizontal="right" vertical="center" wrapText="1"/>
    </xf>
    <xf numFmtId="192" fontId="3" fillId="11" borderId="17" xfId="0" applyNumberFormat="1" applyFont="1" applyFill="1" applyBorder="1" applyAlignment="1">
      <alignment horizontal="left" vertical="center" wrapText="1"/>
    </xf>
    <xf numFmtId="192" fontId="3" fillId="11" borderId="17" xfId="0" applyNumberFormat="1" applyFont="1" applyFill="1" applyBorder="1" applyAlignment="1">
      <alignment horizontal="center" vertical="center" wrapText="1"/>
    </xf>
    <xf numFmtId="49" fontId="2" fillId="39" borderId="30" xfId="0" applyNumberFormat="1" applyFont="1" applyFill="1" applyBorder="1" applyAlignment="1">
      <alignment horizontal="center" vertical="center"/>
    </xf>
    <xf numFmtId="49" fontId="2" fillId="0" borderId="17" xfId="0" applyNumberFormat="1" applyFont="1" applyBorder="1" applyAlignment="1">
      <alignment horizontal="center" vertical="center"/>
    </xf>
    <xf numFmtId="49" fontId="2" fillId="0" borderId="20" xfId="0" applyNumberFormat="1" applyFont="1" applyBorder="1" applyAlignment="1">
      <alignment horizontal="center" vertical="center"/>
    </xf>
    <xf numFmtId="49" fontId="2" fillId="0" borderId="30" xfId="0" applyNumberFormat="1" applyFont="1" applyBorder="1" applyAlignment="1">
      <alignment horizontal="center" vertical="center"/>
    </xf>
    <xf numFmtId="0" fontId="3" fillId="39" borderId="19" xfId="0" applyFont="1" applyFill="1" applyBorder="1" applyAlignment="1">
      <alignment horizontal="center" vertical="center" wrapText="1"/>
    </xf>
    <xf numFmtId="0" fontId="3" fillId="39" borderId="34" xfId="0" applyFont="1" applyFill="1" applyBorder="1" applyAlignment="1">
      <alignment horizontal="center" vertical="center" wrapText="1"/>
    </xf>
    <xf numFmtId="0" fontId="3" fillId="39" borderId="23" xfId="0" applyFont="1" applyFill="1" applyBorder="1" applyAlignment="1">
      <alignment horizontal="center" vertical="center" wrapText="1"/>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49" fontId="3" fillId="0" borderId="19" xfId="0" applyNumberFormat="1" applyFont="1" applyBorder="1" applyAlignment="1">
      <alignment horizontal="center" vertical="center" wrapText="1"/>
    </xf>
    <xf numFmtId="49" fontId="3" fillId="0" borderId="34" xfId="0" applyNumberFormat="1" applyFont="1" applyBorder="1" applyAlignment="1">
      <alignment horizontal="center" vertical="center" wrapText="1"/>
    </xf>
    <xf numFmtId="49" fontId="3" fillId="0" borderId="23" xfId="0" applyNumberFormat="1" applyFont="1" applyBorder="1" applyAlignment="1">
      <alignment horizontal="center" vertical="center" wrapText="1"/>
    </xf>
    <xf numFmtId="49" fontId="3" fillId="0" borderId="19" xfId="0" applyNumberFormat="1" applyFont="1" applyFill="1" applyBorder="1" applyAlignment="1">
      <alignment horizontal="center" vertical="center" wrapText="1"/>
    </xf>
    <xf numFmtId="49" fontId="3" fillId="0" borderId="34" xfId="0" applyNumberFormat="1" applyFont="1" applyFill="1" applyBorder="1" applyAlignment="1">
      <alignment horizontal="center" vertical="center" wrapText="1"/>
    </xf>
    <xf numFmtId="49" fontId="3" fillId="0" borderId="23" xfId="0" applyNumberFormat="1"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34"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19" xfId="0" applyFont="1" applyBorder="1" applyAlignment="1">
      <alignment horizontal="center"/>
    </xf>
    <xf numFmtId="0" fontId="3" fillId="0" borderId="31" xfId="0" applyFont="1" applyBorder="1" applyAlignment="1">
      <alignment horizontal="center"/>
    </xf>
    <xf numFmtId="0" fontId="3" fillId="0" borderId="34" xfId="0" applyFont="1" applyBorder="1" applyAlignment="1">
      <alignment horizontal="center"/>
    </xf>
    <xf numFmtId="0" fontId="3" fillId="0" borderId="23" xfId="0" applyFont="1" applyBorder="1" applyAlignment="1">
      <alignment horizontal="center"/>
    </xf>
    <xf numFmtId="49" fontId="2" fillId="0" borderId="34" xfId="0" applyNumberFormat="1" applyFont="1" applyFill="1" applyBorder="1" applyAlignment="1">
      <alignment horizontal="center" vertical="center" wrapText="1"/>
    </xf>
    <xf numFmtId="49" fontId="2" fillId="0" borderId="23" xfId="0" applyNumberFormat="1" applyFont="1" applyFill="1" applyBorder="1" applyAlignment="1">
      <alignment horizontal="center" vertical="center" wrapText="1"/>
    </xf>
    <xf numFmtId="0" fontId="3" fillId="0" borderId="33" xfId="0" applyFont="1" applyBorder="1" applyAlignment="1">
      <alignment horizontal="center"/>
    </xf>
    <xf numFmtId="49" fontId="2" fillId="0" borderId="17" xfId="0" applyNumberFormat="1" applyFont="1" applyBorder="1" applyAlignment="1">
      <alignment horizontal="center" vertical="center" wrapText="1"/>
    </xf>
    <xf numFmtId="49" fontId="2" fillId="0" borderId="20"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0" fontId="3" fillId="0" borderId="15" xfId="0" applyFont="1" applyBorder="1" applyAlignment="1">
      <alignment horizontal="center"/>
    </xf>
    <xf numFmtId="0" fontId="3" fillId="0" borderId="36" xfId="0" applyFont="1" applyBorder="1" applyAlignment="1">
      <alignment horizontal="center"/>
    </xf>
    <xf numFmtId="0" fontId="2" fillId="0" borderId="10"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xf>
    <xf numFmtId="0" fontId="3" fillId="0" borderId="39" xfId="0" applyFont="1" applyBorder="1" applyAlignment="1">
      <alignment horizontal="center"/>
    </xf>
    <xf numFmtId="0" fontId="3" fillId="0" borderId="40" xfId="0" applyFont="1" applyBorder="1" applyAlignment="1">
      <alignment horizontal="center"/>
    </xf>
    <xf numFmtId="0" fontId="3" fillId="0" borderId="41" xfId="0" applyFont="1" applyBorder="1" applyAlignment="1">
      <alignment horizontal="center"/>
    </xf>
    <xf numFmtId="0" fontId="2" fillId="0" borderId="0" xfId="0" applyFont="1" applyAlignment="1">
      <alignment horizontal="left"/>
    </xf>
    <xf numFmtId="0" fontId="14" fillId="0" borderId="0" xfId="0" applyFont="1" applyAlignment="1">
      <alignment horizontal="center"/>
    </xf>
    <xf numFmtId="0" fontId="3" fillId="0" borderId="12" xfId="0" applyFont="1" applyBorder="1" applyAlignment="1">
      <alignment horizontal="center"/>
    </xf>
    <xf numFmtId="0" fontId="3" fillId="0" borderId="21" xfId="0" applyFont="1" applyBorder="1" applyAlignment="1">
      <alignment horizontal="center"/>
    </xf>
    <xf numFmtId="0" fontId="3" fillId="0" borderId="42" xfId="0" applyFont="1" applyBorder="1" applyAlignment="1">
      <alignment horizontal="center"/>
    </xf>
    <xf numFmtId="0" fontId="2" fillId="0" borderId="38" xfId="0" applyFont="1" applyBorder="1" applyAlignment="1">
      <alignment vertical="center" wrapText="1"/>
    </xf>
    <xf numFmtId="0" fontId="2" fillId="0" borderId="24" xfId="0" applyFont="1" applyBorder="1" applyAlignment="1">
      <alignment vertical="center" wrapText="1"/>
    </xf>
    <xf numFmtId="0" fontId="2" fillId="0" borderId="25" xfId="0" applyFont="1" applyBorder="1" applyAlignment="1">
      <alignment vertical="center" wrapText="1"/>
    </xf>
    <xf numFmtId="49" fontId="2" fillId="0" borderId="12" xfId="0" applyNumberFormat="1" applyFont="1" applyFill="1" applyBorder="1" applyAlignment="1">
      <alignment horizontal="center" vertical="center" wrapText="1"/>
    </xf>
    <xf numFmtId="0" fontId="5" fillId="0" borderId="0" xfId="0" applyFont="1" applyBorder="1" applyAlignment="1">
      <alignment horizontal="left"/>
    </xf>
    <xf numFmtId="0" fontId="15" fillId="0" borderId="0" xfId="0" applyFont="1" applyAlignment="1">
      <alignment horizontal="left"/>
    </xf>
    <xf numFmtId="0" fontId="4" fillId="0" borderId="0" xfId="0" applyFont="1" applyBorder="1" applyAlignment="1">
      <alignment horizontal="left"/>
    </xf>
    <xf numFmtId="0" fontId="10" fillId="0" borderId="0" xfId="0" applyFont="1" applyAlignment="1">
      <alignment horizontal="center"/>
    </xf>
    <xf numFmtId="0" fontId="2" fillId="0" borderId="0" xfId="0" applyFont="1" applyAlignment="1">
      <alignment horizontal="left" vertical="top" wrapText="1"/>
    </xf>
    <xf numFmtId="192" fontId="2" fillId="33" borderId="43" xfId="0" applyNumberFormat="1" applyFont="1" applyFill="1" applyBorder="1" applyAlignment="1">
      <alignment horizontal="center"/>
    </xf>
    <xf numFmtId="192" fontId="2" fillId="33" borderId="44" xfId="0" applyNumberFormat="1" applyFont="1" applyFill="1" applyBorder="1" applyAlignment="1">
      <alignment horizontal="center"/>
    </xf>
    <xf numFmtId="192" fontId="2" fillId="33" borderId="45" xfId="0" applyNumberFormat="1" applyFont="1" applyFill="1" applyBorder="1" applyAlignment="1">
      <alignment horizontal="center"/>
    </xf>
    <xf numFmtId="192" fontId="2" fillId="33" borderId="46" xfId="0" applyNumberFormat="1" applyFont="1" applyFill="1" applyBorder="1" applyAlignment="1">
      <alignment horizontal="center"/>
    </xf>
    <xf numFmtId="192" fontId="2" fillId="33" borderId="39" xfId="0" applyNumberFormat="1" applyFont="1" applyFill="1" applyBorder="1" applyAlignment="1">
      <alignment horizontal="center"/>
    </xf>
    <xf numFmtId="192" fontId="2" fillId="33" borderId="41" xfId="0" applyNumberFormat="1" applyFont="1" applyFill="1" applyBorder="1" applyAlignment="1">
      <alignment horizontal="center"/>
    </xf>
    <xf numFmtId="0" fontId="2" fillId="0" borderId="39"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41" xfId="0" applyFont="1" applyBorder="1" applyAlignment="1">
      <alignment horizontal="center" vertical="center" wrapText="1"/>
    </xf>
    <xf numFmtId="0" fontId="3" fillId="0" borderId="0" xfId="0" applyFont="1" applyBorder="1" applyAlignment="1">
      <alignment horizontal="center"/>
    </xf>
    <xf numFmtId="0" fontId="3" fillId="0" borderId="38" xfId="0" applyFont="1" applyBorder="1" applyAlignment="1">
      <alignment horizontal="center" vertical="center" wrapText="1"/>
    </xf>
    <xf numFmtId="0" fontId="2" fillId="0" borderId="24" xfId="0" applyFont="1" applyBorder="1" applyAlignment="1">
      <alignment horizontal="center" vertical="center"/>
    </xf>
    <xf numFmtId="0" fontId="2" fillId="0" borderId="48" xfId="0" applyFont="1" applyBorder="1" applyAlignment="1">
      <alignment horizontal="center" vertical="center"/>
    </xf>
    <xf numFmtId="0" fontId="3" fillId="0" borderId="47"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48" xfId="0" applyFont="1" applyBorder="1" applyAlignment="1">
      <alignment horizontal="center" vertical="center" wrapText="1"/>
    </xf>
    <xf numFmtId="0" fontId="3" fillId="0" borderId="25" xfId="0" applyFont="1" applyBorder="1" applyAlignment="1">
      <alignment horizontal="center" vertical="center" wrapText="1"/>
    </xf>
    <xf numFmtId="192" fontId="2" fillId="40" borderId="17" xfId="0" applyNumberFormat="1" applyFont="1" applyFill="1" applyBorder="1" applyAlignment="1">
      <alignment horizontal="left" vertical="center" wrapText="1"/>
    </xf>
    <xf numFmtId="0" fontId="2" fillId="0" borderId="12" xfId="0" applyFont="1" applyFill="1" applyBorder="1" applyAlignment="1">
      <alignment horizontal="left" vertical="center" wrapText="1"/>
    </xf>
    <xf numFmtId="192" fontId="2" fillId="0" borderId="12" xfId="0" applyNumberFormat="1" applyFont="1" applyFill="1" applyBorder="1" applyAlignment="1">
      <alignment horizontal="center" vertical="center" wrapText="1"/>
    </xf>
  </cellXfs>
  <cellStyles count="49">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Акцентування1" xfId="33"/>
    <cellStyle name="Акцентування2" xfId="34"/>
    <cellStyle name="Акцентування3" xfId="35"/>
    <cellStyle name="Акцентування4" xfId="36"/>
    <cellStyle name="Акцентування5" xfId="37"/>
    <cellStyle name="Акцентування6" xfId="38"/>
    <cellStyle name="Ввід" xfId="39"/>
    <cellStyle name="Percent" xfId="40"/>
    <cellStyle name="Гарний"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в'язана клітинка" xfId="49"/>
    <cellStyle name="Контрольна клітинка" xfId="50"/>
    <cellStyle name="Назва" xfId="51"/>
    <cellStyle name="Нейтральний" xfId="52"/>
    <cellStyle name="Обчислення" xfId="53"/>
    <cellStyle name="Followed Hyperlink" xfId="54"/>
    <cellStyle name="Підсумок" xfId="55"/>
    <cellStyle name="Поганий" xfId="56"/>
    <cellStyle name="Примітка" xfId="57"/>
    <cellStyle name="Результат" xfId="58"/>
    <cellStyle name="Текст попередження" xfId="59"/>
    <cellStyle name="Текст пояснення" xfId="60"/>
    <cellStyle name="Comma" xfId="61"/>
    <cellStyle name="Comma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GC180"/>
  <sheetViews>
    <sheetView tabSelected="1" view="pageBreakPreview" zoomScale="75" zoomScaleNormal="60" zoomScaleSheetLayoutView="75" zoomScalePageLayoutView="0" workbookViewId="0" topLeftCell="A136">
      <selection activeCell="F46" sqref="F46"/>
    </sheetView>
  </sheetViews>
  <sheetFormatPr defaultColWidth="9.00390625" defaultRowHeight="12.75"/>
  <cols>
    <col min="1" max="1" width="5.125" style="0" customWidth="1"/>
    <col min="2" max="2" width="39.50390625" style="0" customWidth="1"/>
    <col min="3" max="3" width="11.875" style="0" customWidth="1"/>
    <col min="4" max="4" width="9.00390625" style="0" customWidth="1"/>
    <col min="5" max="5" width="13.875" style="0" customWidth="1"/>
    <col min="6" max="6" width="12.875" style="0" customWidth="1"/>
    <col min="7" max="7" width="11.75390625" style="0" customWidth="1"/>
    <col min="8" max="8" width="10.75390625" style="0" customWidth="1"/>
    <col min="9" max="9" width="13.00390625" style="0" customWidth="1"/>
    <col min="10" max="10" width="11.875" style="0" customWidth="1"/>
    <col min="11" max="11" width="12.50390625" style="0" customWidth="1"/>
    <col min="12" max="12" width="11.50390625" style="0" customWidth="1"/>
    <col min="13" max="13" width="80.50390625" style="0" customWidth="1"/>
  </cols>
  <sheetData>
    <row r="2" spans="1:13" ht="10.5" customHeight="1">
      <c r="A2" s="1"/>
      <c r="B2" s="1"/>
      <c r="C2" s="1"/>
      <c r="D2" s="1"/>
      <c r="E2" s="1"/>
      <c r="F2" s="1"/>
      <c r="G2" s="1"/>
      <c r="H2" s="1"/>
      <c r="I2" s="1"/>
      <c r="J2" s="1"/>
      <c r="K2" s="1"/>
      <c r="L2" s="1"/>
      <c r="M2" s="1"/>
    </row>
    <row r="3" spans="1:13" ht="22.5" customHeight="1">
      <c r="A3" s="207" t="s">
        <v>151</v>
      </c>
      <c r="B3" s="207"/>
      <c r="C3" s="207"/>
      <c r="D3" s="207"/>
      <c r="E3" s="207"/>
      <c r="F3" s="207"/>
      <c r="G3" s="207"/>
      <c r="H3" s="207"/>
      <c r="I3" s="207"/>
      <c r="J3" s="207"/>
      <c r="K3" s="207"/>
      <c r="L3" s="207"/>
      <c r="M3" s="207"/>
    </row>
    <row r="4" spans="1:13" ht="10.5" customHeight="1">
      <c r="A4" s="1"/>
      <c r="B4" s="1"/>
      <c r="C4" s="1"/>
      <c r="D4" s="1"/>
      <c r="E4" s="1"/>
      <c r="F4" s="1"/>
      <c r="G4" s="1"/>
      <c r="H4" s="1"/>
      <c r="I4" s="1"/>
      <c r="J4" s="1"/>
      <c r="K4" s="1"/>
      <c r="L4" s="1"/>
      <c r="M4" s="1"/>
    </row>
    <row r="5" spans="1:13" ht="15">
      <c r="A5" s="3">
        <v>1</v>
      </c>
      <c r="B5" s="206" t="s">
        <v>26</v>
      </c>
      <c r="C5" s="208"/>
      <c r="D5" s="208"/>
      <c r="E5" s="208"/>
      <c r="F5" s="208"/>
      <c r="G5" s="208"/>
      <c r="H5" s="208"/>
      <c r="I5" s="208"/>
      <c r="J5" s="208"/>
      <c r="K5" s="208"/>
      <c r="L5" s="208"/>
      <c r="M5" s="208"/>
    </row>
    <row r="6" spans="1:13" ht="15">
      <c r="A6" s="197" t="s">
        <v>90</v>
      </c>
      <c r="B6" s="197"/>
      <c r="C6" s="197"/>
      <c r="D6" s="197"/>
      <c r="E6" s="197"/>
      <c r="F6" s="1"/>
      <c r="G6" s="1"/>
      <c r="H6" s="1"/>
      <c r="I6" s="1"/>
      <c r="J6" s="1"/>
      <c r="K6" s="1"/>
      <c r="L6" s="1"/>
      <c r="M6" s="1"/>
    </row>
    <row r="7" spans="1:13" ht="9.75" customHeight="1">
      <c r="A7" s="1"/>
      <c r="B7" s="1"/>
      <c r="C7" s="1"/>
      <c r="D7" s="1"/>
      <c r="E7" s="1"/>
      <c r="F7" s="1"/>
      <c r="G7" s="1"/>
      <c r="H7" s="1"/>
      <c r="I7" s="1"/>
      <c r="J7" s="1"/>
      <c r="K7" s="1"/>
      <c r="L7" s="1"/>
      <c r="M7" s="1"/>
    </row>
    <row r="8" spans="1:13" ht="15">
      <c r="A8" s="3">
        <v>2</v>
      </c>
      <c r="B8" s="206" t="s">
        <v>26</v>
      </c>
      <c r="C8" s="208"/>
      <c r="D8" s="208"/>
      <c r="E8" s="208"/>
      <c r="F8" s="208"/>
      <c r="G8" s="208"/>
      <c r="H8" s="208"/>
      <c r="I8" s="208"/>
      <c r="J8" s="208"/>
      <c r="K8" s="208"/>
      <c r="L8" s="208"/>
      <c r="M8" s="208"/>
    </row>
    <row r="9" spans="1:13" ht="15">
      <c r="A9" s="197" t="s">
        <v>91</v>
      </c>
      <c r="B9" s="197"/>
      <c r="C9" s="197"/>
      <c r="D9" s="197"/>
      <c r="E9" s="197"/>
      <c r="F9" s="1"/>
      <c r="G9" s="1"/>
      <c r="H9" s="1"/>
      <c r="I9" s="1"/>
      <c r="J9" s="1"/>
      <c r="K9" s="1"/>
      <c r="L9" s="1"/>
      <c r="M9" s="1"/>
    </row>
    <row r="10" spans="1:13" ht="9.75" customHeight="1">
      <c r="A10" s="1"/>
      <c r="B10" s="1"/>
      <c r="C10" s="1"/>
      <c r="D10" s="1"/>
      <c r="E10" s="1"/>
      <c r="F10" s="1"/>
      <c r="G10" s="1"/>
      <c r="H10" s="1"/>
      <c r="I10" s="1"/>
      <c r="J10" s="1"/>
      <c r="K10" s="1"/>
      <c r="L10" s="1"/>
      <c r="M10" s="1"/>
    </row>
    <row r="11" spans="1:13" ht="18" customHeight="1">
      <c r="A11" s="3">
        <v>3</v>
      </c>
      <c r="B11" s="206" t="s">
        <v>84</v>
      </c>
      <c r="C11" s="206"/>
      <c r="D11" s="206"/>
      <c r="E11" s="206"/>
      <c r="F11" s="206"/>
      <c r="G11" s="206"/>
      <c r="H11" s="206"/>
      <c r="I11" s="206"/>
      <c r="J11" s="206"/>
      <c r="K11" s="206"/>
      <c r="L11" s="206"/>
      <c r="M11" s="206"/>
    </row>
    <row r="12" spans="1:13" ht="15">
      <c r="A12" s="197" t="s">
        <v>92</v>
      </c>
      <c r="B12" s="197"/>
      <c r="C12" s="197"/>
      <c r="D12" s="197"/>
      <c r="E12" s="197"/>
      <c r="F12" s="197"/>
      <c r="G12" s="197"/>
      <c r="H12" s="1"/>
      <c r="I12" s="1"/>
      <c r="J12" s="1"/>
      <c r="K12" s="1"/>
      <c r="L12" s="1"/>
      <c r="M12" s="1"/>
    </row>
    <row r="13" spans="1:13" ht="9.75" customHeight="1">
      <c r="A13" s="1"/>
      <c r="B13" s="1"/>
      <c r="C13" s="1"/>
      <c r="D13" s="1"/>
      <c r="E13" s="1"/>
      <c r="F13" s="2"/>
      <c r="G13" s="1"/>
      <c r="H13" s="1"/>
      <c r="I13" s="1"/>
      <c r="J13" s="1"/>
      <c r="K13" s="1"/>
      <c r="L13" s="1"/>
      <c r="M13" s="1"/>
    </row>
    <row r="14" spans="1:13" ht="6" customHeight="1" thickBot="1">
      <c r="A14" s="1"/>
      <c r="B14" s="4"/>
      <c r="C14" s="4"/>
      <c r="D14" s="4"/>
      <c r="E14" s="4"/>
      <c r="F14" s="1"/>
      <c r="G14" s="1"/>
      <c r="H14" s="1"/>
      <c r="I14" s="1"/>
      <c r="J14" s="1"/>
      <c r="K14" s="1"/>
      <c r="L14" s="1"/>
      <c r="M14" s="1"/>
    </row>
    <row r="15" spans="1:13" ht="50.25" customHeight="1" thickBot="1">
      <c r="A15" s="189" t="s">
        <v>14</v>
      </c>
      <c r="B15" s="189" t="s">
        <v>62</v>
      </c>
      <c r="C15" s="189" t="s">
        <v>93</v>
      </c>
      <c r="D15" s="189" t="s">
        <v>22</v>
      </c>
      <c r="E15" s="191" t="s">
        <v>125</v>
      </c>
      <c r="F15" s="192"/>
      <c r="G15" s="192"/>
      <c r="H15" s="193"/>
      <c r="I15" s="191" t="s">
        <v>152</v>
      </c>
      <c r="J15" s="192"/>
      <c r="K15" s="192"/>
      <c r="L15" s="193"/>
      <c r="M15" s="189" t="s">
        <v>95</v>
      </c>
    </row>
    <row r="16" spans="1:13" ht="21.75" customHeight="1" thickBot="1">
      <c r="A16" s="190"/>
      <c r="B16" s="190"/>
      <c r="C16" s="190"/>
      <c r="D16" s="190"/>
      <c r="E16" s="189" t="s">
        <v>16</v>
      </c>
      <c r="F16" s="202" t="s">
        <v>15</v>
      </c>
      <c r="G16" s="203"/>
      <c r="H16" s="204"/>
      <c r="I16" s="189" t="s">
        <v>16</v>
      </c>
      <c r="J16" s="202" t="s">
        <v>15</v>
      </c>
      <c r="K16" s="203"/>
      <c r="L16" s="204"/>
      <c r="M16" s="190"/>
    </row>
    <row r="17" spans="1:13" ht="73.5" customHeight="1" thickBot="1">
      <c r="A17" s="190"/>
      <c r="B17" s="190"/>
      <c r="C17" s="190"/>
      <c r="D17" s="190"/>
      <c r="E17" s="190"/>
      <c r="F17" s="5" t="s">
        <v>17</v>
      </c>
      <c r="G17" s="5" t="s">
        <v>13</v>
      </c>
      <c r="H17" s="6" t="s">
        <v>94</v>
      </c>
      <c r="I17" s="190"/>
      <c r="J17" s="5" t="s">
        <v>17</v>
      </c>
      <c r="K17" s="5" t="s">
        <v>13</v>
      </c>
      <c r="L17" s="6" t="s">
        <v>94</v>
      </c>
      <c r="M17" s="190"/>
    </row>
    <row r="18" spans="1:13" ht="33.75" customHeight="1" thickBot="1">
      <c r="A18" s="7">
        <v>1</v>
      </c>
      <c r="B18" s="7">
        <v>2</v>
      </c>
      <c r="C18" s="7">
        <v>3</v>
      </c>
      <c r="D18" s="7">
        <v>4</v>
      </c>
      <c r="E18" s="7">
        <v>5</v>
      </c>
      <c r="F18" s="7">
        <v>6</v>
      </c>
      <c r="G18" s="7">
        <v>7</v>
      </c>
      <c r="H18" s="8">
        <v>9</v>
      </c>
      <c r="I18" s="7">
        <v>10</v>
      </c>
      <c r="J18" s="7">
        <v>11</v>
      </c>
      <c r="K18" s="7">
        <v>12</v>
      </c>
      <c r="L18" s="8">
        <v>14</v>
      </c>
      <c r="M18" s="7">
        <v>15</v>
      </c>
    </row>
    <row r="19" spans="1:13" ht="31.5" customHeight="1" thickBot="1">
      <c r="A19" s="194" t="s">
        <v>18</v>
      </c>
      <c r="B19" s="195"/>
      <c r="C19" s="195"/>
      <c r="D19" s="195"/>
      <c r="E19" s="195"/>
      <c r="F19" s="195"/>
      <c r="G19" s="195"/>
      <c r="H19" s="195"/>
      <c r="I19" s="195"/>
      <c r="J19" s="195"/>
      <c r="K19" s="195"/>
      <c r="L19" s="195"/>
      <c r="M19" s="196"/>
    </row>
    <row r="20" spans="1:13" ht="91.5" customHeight="1">
      <c r="A20" s="69" t="s">
        <v>36</v>
      </c>
      <c r="B20" s="115" t="s">
        <v>73</v>
      </c>
      <c r="C20" s="116" t="s">
        <v>24</v>
      </c>
      <c r="D20" s="115" t="s">
        <v>5</v>
      </c>
      <c r="E20" s="101">
        <f>G20</f>
        <v>175678.1</v>
      </c>
      <c r="F20" s="101"/>
      <c r="G20" s="117">
        <v>175678.1</v>
      </c>
      <c r="H20" s="101"/>
      <c r="I20" s="101">
        <f>K20</f>
        <v>174789.7</v>
      </c>
      <c r="J20" s="101"/>
      <c r="K20" s="101">
        <v>174789.7</v>
      </c>
      <c r="L20" s="101"/>
      <c r="M20" s="106" t="s">
        <v>198</v>
      </c>
    </row>
    <row r="21" spans="1:185" s="42" customFormat="1" ht="91.5" customHeight="1">
      <c r="A21" s="71" t="s">
        <v>37</v>
      </c>
      <c r="B21" s="118" t="s">
        <v>96</v>
      </c>
      <c r="C21" s="119" t="s">
        <v>24</v>
      </c>
      <c r="D21" s="103" t="s">
        <v>5</v>
      </c>
      <c r="E21" s="102">
        <f>G21</f>
        <v>900</v>
      </c>
      <c r="F21" s="102"/>
      <c r="G21" s="102">
        <v>900</v>
      </c>
      <c r="H21" s="102"/>
      <c r="I21" s="102">
        <f>K21</f>
        <v>412.8</v>
      </c>
      <c r="J21" s="102"/>
      <c r="K21" s="102">
        <v>412.8</v>
      </c>
      <c r="L21" s="102"/>
      <c r="M21" s="103" t="s">
        <v>176</v>
      </c>
      <c r="N21" s="59"/>
      <c r="O21" s="59"/>
      <c r="P21" s="59"/>
      <c r="Q21" s="59"/>
      <c r="R21" s="59"/>
      <c r="S21" s="59"/>
      <c r="T21" s="59"/>
      <c r="U21" s="59"/>
      <c r="V21" s="59"/>
      <c r="W21" s="59"/>
      <c r="X21" s="59"/>
      <c r="Y21" s="59"/>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59"/>
      <c r="BA21" s="59"/>
      <c r="BB21" s="59"/>
      <c r="BC21" s="59"/>
      <c r="BD21" s="59"/>
      <c r="BE21" s="59"/>
      <c r="BF21" s="59"/>
      <c r="BG21" s="59"/>
      <c r="BH21" s="59"/>
      <c r="BI21" s="59"/>
      <c r="BJ21" s="59"/>
      <c r="BK21" s="59"/>
      <c r="BL21" s="59"/>
      <c r="BM21" s="59"/>
      <c r="BN21" s="59"/>
      <c r="BO21" s="59"/>
      <c r="BP21" s="59"/>
      <c r="BQ21" s="59"/>
      <c r="BR21" s="59"/>
      <c r="BS21" s="59"/>
      <c r="BT21" s="59"/>
      <c r="BU21" s="59"/>
      <c r="BV21" s="59"/>
      <c r="BW21" s="59"/>
      <c r="BX21" s="59"/>
      <c r="BY21" s="59"/>
      <c r="BZ21" s="59"/>
      <c r="CA21" s="59"/>
      <c r="CB21" s="59"/>
      <c r="CC21" s="59"/>
      <c r="CD21" s="59"/>
      <c r="CE21" s="59"/>
      <c r="CF21" s="59"/>
      <c r="CG21" s="59"/>
      <c r="CH21" s="59"/>
      <c r="CI21" s="59"/>
      <c r="CJ21" s="59"/>
      <c r="CK21" s="59"/>
      <c r="CL21" s="59"/>
      <c r="CM21" s="59"/>
      <c r="CN21" s="59"/>
      <c r="CO21" s="59"/>
      <c r="CP21" s="59"/>
      <c r="CQ21" s="59"/>
      <c r="CR21" s="59"/>
      <c r="CS21" s="59"/>
      <c r="CT21" s="59"/>
      <c r="CU21" s="59"/>
      <c r="CV21" s="59"/>
      <c r="CW21" s="59"/>
      <c r="CX21" s="59"/>
      <c r="CY21" s="59"/>
      <c r="CZ21" s="59"/>
      <c r="DA21" s="59"/>
      <c r="DB21" s="59"/>
      <c r="DC21" s="59"/>
      <c r="DD21" s="59"/>
      <c r="DE21" s="59"/>
      <c r="DF21" s="59"/>
      <c r="DG21" s="59"/>
      <c r="DH21" s="59"/>
      <c r="DI21" s="59"/>
      <c r="DJ21" s="59"/>
      <c r="DK21" s="59"/>
      <c r="DL21" s="59"/>
      <c r="DM21" s="59"/>
      <c r="DN21" s="59"/>
      <c r="DO21" s="59"/>
      <c r="DP21" s="59"/>
      <c r="DQ21" s="59"/>
      <c r="DR21" s="59"/>
      <c r="DS21" s="59"/>
      <c r="DT21" s="59"/>
      <c r="DU21" s="59"/>
      <c r="DV21" s="59"/>
      <c r="DW21" s="59"/>
      <c r="DX21" s="59"/>
      <c r="DY21" s="59"/>
      <c r="DZ21" s="59"/>
      <c r="EA21" s="59"/>
      <c r="EB21" s="59"/>
      <c r="EC21" s="59"/>
      <c r="ED21" s="59"/>
      <c r="EE21" s="59"/>
      <c r="EF21" s="59"/>
      <c r="EG21" s="59"/>
      <c r="EH21" s="59"/>
      <c r="EI21" s="59"/>
      <c r="EJ21" s="59"/>
      <c r="EK21" s="59"/>
      <c r="EL21" s="59"/>
      <c r="EM21" s="59"/>
      <c r="EN21" s="59"/>
      <c r="EO21" s="59"/>
      <c r="EP21" s="59"/>
      <c r="EQ21" s="59"/>
      <c r="ER21" s="59"/>
      <c r="ES21" s="59"/>
      <c r="ET21" s="59"/>
      <c r="EU21" s="59"/>
      <c r="EV21" s="59"/>
      <c r="EW21" s="59"/>
      <c r="EX21" s="59"/>
      <c r="EY21" s="59"/>
      <c r="EZ21" s="59"/>
      <c r="FA21" s="59"/>
      <c r="FB21" s="59"/>
      <c r="FC21" s="59"/>
      <c r="FD21" s="59"/>
      <c r="FE21" s="59"/>
      <c r="FF21" s="59"/>
      <c r="FG21" s="59"/>
      <c r="FH21" s="59"/>
      <c r="FI21" s="59"/>
      <c r="FJ21" s="59"/>
      <c r="FK21" s="59"/>
      <c r="FL21" s="59"/>
      <c r="FM21" s="59"/>
      <c r="FN21" s="59"/>
      <c r="FO21" s="59"/>
      <c r="FP21" s="59"/>
      <c r="FQ21" s="59"/>
      <c r="FR21" s="59"/>
      <c r="FS21" s="59"/>
      <c r="FT21" s="59"/>
      <c r="FU21" s="59"/>
      <c r="FV21" s="59"/>
      <c r="FW21" s="59"/>
      <c r="FX21" s="59"/>
      <c r="FY21" s="59"/>
      <c r="FZ21" s="59"/>
      <c r="GA21" s="59"/>
      <c r="GB21" s="59"/>
      <c r="GC21" s="59"/>
    </row>
    <row r="22" spans="1:185" s="42" customFormat="1" ht="226.5" customHeight="1">
      <c r="A22" s="160" t="s">
        <v>38</v>
      </c>
      <c r="B22" s="120" t="s">
        <v>143</v>
      </c>
      <c r="C22" s="121" t="s">
        <v>24</v>
      </c>
      <c r="D22" s="121" t="s">
        <v>5</v>
      </c>
      <c r="E22" s="122">
        <f>G22</f>
        <v>171067.1</v>
      </c>
      <c r="F22" s="122"/>
      <c r="G22" s="122">
        <v>171067.1</v>
      </c>
      <c r="H22" s="122"/>
      <c r="I22" s="122">
        <f>K22</f>
        <v>168822.4</v>
      </c>
      <c r="J22" s="122"/>
      <c r="K22" s="123">
        <v>168822.4</v>
      </c>
      <c r="L22" s="122"/>
      <c r="M22" s="124" t="s">
        <v>199</v>
      </c>
      <c r="N22" s="59"/>
      <c r="O22" s="59"/>
      <c r="P22" s="59"/>
      <c r="Q22" s="59"/>
      <c r="R22" s="59"/>
      <c r="S22" s="59"/>
      <c r="T22" s="59"/>
      <c r="U22" s="59"/>
      <c r="V22" s="59"/>
      <c r="W22" s="59"/>
      <c r="X22" s="59"/>
      <c r="Y22" s="59"/>
      <c r="Z22" s="59"/>
      <c r="AA22" s="59"/>
      <c r="AB22" s="59"/>
      <c r="AC22" s="59"/>
      <c r="AD22" s="59"/>
      <c r="AE22" s="59"/>
      <c r="AF22" s="59"/>
      <c r="AG22" s="59"/>
      <c r="AH22" s="59"/>
      <c r="AI22" s="59"/>
      <c r="AJ22" s="59"/>
      <c r="AK22" s="59"/>
      <c r="AL22" s="59"/>
      <c r="AM22" s="59"/>
      <c r="AN22" s="59"/>
      <c r="AO22" s="59"/>
      <c r="AP22" s="59"/>
      <c r="AQ22" s="59"/>
      <c r="AR22" s="59"/>
      <c r="AS22" s="59"/>
      <c r="AT22" s="59"/>
      <c r="AU22" s="59"/>
      <c r="AV22" s="59"/>
      <c r="AW22" s="59"/>
      <c r="AX22" s="59"/>
      <c r="AY22" s="59"/>
      <c r="AZ22" s="59"/>
      <c r="BA22" s="59"/>
      <c r="BB22" s="59"/>
      <c r="BC22" s="59"/>
      <c r="BD22" s="59"/>
      <c r="BE22" s="59"/>
      <c r="BF22" s="59"/>
      <c r="BG22" s="59"/>
      <c r="BH22" s="59"/>
      <c r="BI22" s="59"/>
      <c r="BJ22" s="59"/>
      <c r="BK22" s="59"/>
      <c r="BL22" s="59"/>
      <c r="BM22" s="59"/>
      <c r="BN22" s="59"/>
      <c r="BO22" s="59"/>
      <c r="BP22" s="59"/>
      <c r="BQ22" s="59"/>
      <c r="BR22" s="59"/>
      <c r="BS22" s="59"/>
      <c r="BT22" s="59"/>
      <c r="BU22" s="59"/>
      <c r="BV22" s="59"/>
      <c r="BW22" s="59"/>
      <c r="BX22" s="59"/>
      <c r="BY22" s="59"/>
      <c r="BZ22" s="59"/>
      <c r="CA22" s="59"/>
      <c r="CB22" s="59"/>
      <c r="CC22" s="59"/>
      <c r="CD22" s="59"/>
      <c r="CE22" s="59"/>
      <c r="CF22" s="59"/>
      <c r="CG22" s="59"/>
      <c r="CH22" s="59"/>
      <c r="CI22" s="59"/>
      <c r="CJ22" s="59"/>
      <c r="CK22" s="59"/>
      <c r="CL22" s="59"/>
      <c r="CM22" s="59"/>
      <c r="CN22" s="59"/>
      <c r="CO22" s="59"/>
      <c r="CP22" s="59"/>
      <c r="CQ22" s="59"/>
      <c r="CR22" s="59"/>
      <c r="CS22" s="59"/>
      <c r="CT22" s="59"/>
      <c r="CU22" s="59"/>
      <c r="CV22" s="59"/>
      <c r="CW22" s="59"/>
      <c r="CX22" s="59"/>
      <c r="CY22" s="59"/>
      <c r="CZ22" s="59"/>
      <c r="DA22" s="59"/>
      <c r="DB22" s="59"/>
      <c r="DC22" s="59"/>
      <c r="DD22" s="59"/>
      <c r="DE22" s="59"/>
      <c r="DF22" s="59"/>
      <c r="DG22" s="59"/>
      <c r="DH22" s="59"/>
      <c r="DI22" s="59"/>
      <c r="DJ22" s="59"/>
      <c r="DK22" s="59"/>
      <c r="DL22" s="59"/>
      <c r="DM22" s="59"/>
      <c r="DN22" s="59"/>
      <c r="DO22" s="59"/>
      <c r="DP22" s="59"/>
      <c r="DQ22" s="59"/>
      <c r="DR22" s="59"/>
      <c r="DS22" s="59"/>
      <c r="DT22" s="59"/>
      <c r="DU22" s="59"/>
      <c r="DV22" s="59"/>
      <c r="DW22" s="59"/>
      <c r="DX22" s="59"/>
      <c r="DY22" s="59"/>
      <c r="DZ22" s="59"/>
      <c r="EA22" s="59"/>
      <c r="EB22" s="59"/>
      <c r="EC22" s="59"/>
      <c r="ED22" s="59"/>
      <c r="EE22" s="59"/>
      <c r="EF22" s="59"/>
      <c r="EG22" s="59"/>
      <c r="EH22" s="59"/>
      <c r="EI22" s="59"/>
      <c r="EJ22" s="59"/>
      <c r="EK22" s="59"/>
      <c r="EL22" s="59"/>
      <c r="EM22" s="59"/>
      <c r="EN22" s="59"/>
      <c r="EO22" s="59"/>
      <c r="EP22" s="59"/>
      <c r="EQ22" s="59"/>
      <c r="ER22" s="59"/>
      <c r="ES22" s="59"/>
      <c r="ET22" s="59"/>
      <c r="EU22" s="59"/>
      <c r="EV22" s="59"/>
      <c r="EW22" s="59"/>
      <c r="EX22" s="59"/>
      <c r="EY22" s="59"/>
      <c r="EZ22" s="59"/>
      <c r="FA22" s="59"/>
      <c r="FB22" s="59"/>
      <c r="FC22" s="59"/>
      <c r="FD22" s="59"/>
      <c r="FE22" s="59"/>
      <c r="FF22" s="59"/>
      <c r="FG22" s="59"/>
      <c r="FH22" s="59"/>
      <c r="FI22" s="59"/>
      <c r="FJ22" s="59"/>
      <c r="FK22" s="59"/>
      <c r="FL22" s="59"/>
      <c r="FM22" s="59"/>
      <c r="FN22" s="59"/>
      <c r="FO22" s="59"/>
      <c r="FP22" s="59"/>
      <c r="FQ22" s="59"/>
      <c r="FR22" s="59"/>
      <c r="FS22" s="59"/>
      <c r="FT22" s="59"/>
      <c r="FU22" s="59"/>
      <c r="FV22" s="59"/>
      <c r="FW22" s="59"/>
      <c r="FX22" s="59"/>
      <c r="FY22" s="59"/>
      <c r="FZ22" s="59"/>
      <c r="GA22" s="59"/>
      <c r="GB22" s="59"/>
      <c r="GC22" s="59"/>
    </row>
    <row r="23" spans="1:185" s="42" customFormat="1" ht="380.25" customHeight="1">
      <c r="A23" s="161"/>
      <c r="B23" s="125" t="s">
        <v>1</v>
      </c>
      <c r="C23" s="126"/>
      <c r="D23" s="127"/>
      <c r="E23" s="128"/>
      <c r="F23" s="128"/>
      <c r="G23" s="128"/>
      <c r="H23" s="128"/>
      <c r="I23" s="128"/>
      <c r="J23" s="128"/>
      <c r="K23" s="128"/>
      <c r="L23" s="128"/>
      <c r="M23" s="129"/>
      <c r="N23" s="59"/>
      <c r="O23" s="59"/>
      <c r="P23" s="59"/>
      <c r="Q23" s="59"/>
      <c r="R23" s="59"/>
      <c r="S23" s="59"/>
      <c r="T23" s="59"/>
      <c r="U23" s="59"/>
      <c r="V23" s="59"/>
      <c r="W23" s="59"/>
      <c r="X23" s="59"/>
      <c r="Y23" s="59"/>
      <c r="Z23" s="59"/>
      <c r="AA23" s="59"/>
      <c r="AB23" s="59"/>
      <c r="AC23" s="59"/>
      <c r="AD23" s="59"/>
      <c r="AE23" s="59"/>
      <c r="AF23" s="59"/>
      <c r="AG23" s="59"/>
      <c r="AH23" s="59"/>
      <c r="AI23" s="59"/>
      <c r="AJ23" s="59"/>
      <c r="AK23" s="59"/>
      <c r="AL23" s="59"/>
      <c r="AM23" s="59"/>
      <c r="AN23" s="59"/>
      <c r="AO23" s="59"/>
      <c r="AP23" s="59"/>
      <c r="AQ23" s="59"/>
      <c r="AR23" s="59"/>
      <c r="AS23" s="59"/>
      <c r="AT23" s="59"/>
      <c r="AU23" s="59"/>
      <c r="AV23" s="59"/>
      <c r="AW23" s="59"/>
      <c r="AX23" s="59"/>
      <c r="AY23" s="59"/>
      <c r="AZ23" s="59"/>
      <c r="BA23" s="59"/>
      <c r="BB23" s="59"/>
      <c r="BC23" s="59"/>
      <c r="BD23" s="59"/>
      <c r="BE23" s="59"/>
      <c r="BF23" s="59"/>
      <c r="BG23" s="59"/>
      <c r="BH23" s="59"/>
      <c r="BI23" s="59"/>
      <c r="BJ23" s="59"/>
      <c r="BK23" s="59"/>
      <c r="BL23" s="59"/>
      <c r="BM23" s="59"/>
      <c r="BN23" s="59"/>
      <c r="BO23" s="59"/>
      <c r="BP23" s="59"/>
      <c r="BQ23" s="59"/>
      <c r="BR23" s="59"/>
      <c r="BS23" s="59"/>
      <c r="BT23" s="59"/>
      <c r="BU23" s="59"/>
      <c r="BV23" s="59"/>
      <c r="BW23" s="59"/>
      <c r="BX23" s="59"/>
      <c r="BY23" s="59"/>
      <c r="BZ23" s="59"/>
      <c r="CA23" s="59"/>
      <c r="CB23" s="59"/>
      <c r="CC23" s="59"/>
      <c r="CD23" s="59"/>
      <c r="CE23" s="59"/>
      <c r="CF23" s="59"/>
      <c r="CG23" s="59"/>
      <c r="CH23" s="59"/>
      <c r="CI23" s="59"/>
      <c r="CJ23" s="59"/>
      <c r="CK23" s="59"/>
      <c r="CL23" s="59"/>
      <c r="CM23" s="59"/>
      <c r="CN23" s="59"/>
      <c r="CO23" s="59"/>
      <c r="CP23" s="59"/>
      <c r="CQ23" s="59"/>
      <c r="CR23" s="59"/>
      <c r="CS23" s="59"/>
      <c r="CT23" s="59"/>
      <c r="CU23" s="59"/>
      <c r="CV23" s="59"/>
      <c r="CW23" s="59"/>
      <c r="CX23" s="59"/>
      <c r="CY23" s="59"/>
      <c r="CZ23" s="59"/>
      <c r="DA23" s="59"/>
      <c r="DB23" s="59"/>
      <c r="DC23" s="59"/>
      <c r="DD23" s="59"/>
      <c r="DE23" s="59"/>
      <c r="DF23" s="59"/>
      <c r="DG23" s="59"/>
      <c r="DH23" s="59"/>
      <c r="DI23" s="59"/>
      <c r="DJ23" s="59"/>
      <c r="DK23" s="59"/>
      <c r="DL23" s="59"/>
      <c r="DM23" s="59"/>
      <c r="DN23" s="59"/>
      <c r="DO23" s="59"/>
      <c r="DP23" s="59"/>
      <c r="DQ23" s="59"/>
      <c r="DR23" s="59"/>
      <c r="DS23" s="59"/>
      <c r="DT23" s="59"/>
      <c r="DU23" s="59"/>
      <c r="DV23" s="59"/>
      <c r="DW23" s="59"/>
      <c r="DX23" s="59"/>
      <c r="DY23" s="59"/>
      <c r="DZ23" s="59"/>
      <c r="EA23" s="59"/>
      <c r="EB23" s="59"/>
      <c r="EC23" s="59"/>
      <c r="ED23" s="59"/>
      <c r="EE23" s="59"/>
      <c r="EF23" s="59"/>
      <c r="EG23" s="59"/>
      <c r="EH23" s="59"/>
      <c r="EI23" s="59"/>
      <c r="EJ23" s="59"/>
      <c r="EK23" s="59"/>
      <c r="EL23" s="59"/>
      <c r="EM23" s="59"/>
      <c r="EN23" s="59"/>
      <c r="EO23" s="59"/>
      <c r="EP23" s="59"/>
      <c r="EQ23" s="59"/>
      <c r="ER23" s="59"/>
      <c r="ES23" s="59"/>
      <c r="ET23" s="59"/>
      <c r="EU23" s="59"/>
      <c r="EV23" s="59"/>
      <c r="EW23" s="59"/>
      <c r="EX23" s="59"/>
      <c r="EY23" s="59"/>
      <c r="EZ23" s="59"/>
      <c r="FA23" s="59"/>
      <c r="FB23" s="59"/>
      <c r="FC23" s="59"/>
      <c r="FD23" s="59"/>
      <c r="FE23" s="59"/>
      <c r="FF23" s="59"/>
      <c r="FG23" s="59"/>
      <c r="FH23" s="59"/>
      <c r="FI23" s="59"/>
      <c r="FJ23" s="59"/>
      <c r="FK23" s="59"/>
      <c r="FL23" s="59"/>
      <c r="FM23" s="59"/>
      <c r="FN23" s="59"/>
      <c r="FO23" s="59"/>
      <c r="FP23" s="59"/>
      <c r="FQ23" s="59"/>
      <c r="FR23" s="59"/>
      <c r="FS23" s="59"/>
      <c r="FT23" s="59"/>
      <c r="FU23" s="59"/>
      <c r="FV23" s="59"/>
      <c r="FW23" s="59"/>
      <c r="FX23" s="59"/>
      <c r="FY23" s="59"/>
      <c r="FZ23" s="59"/>
      <c r="GA23" s="59"/>
      <c r="GB23" s="59"/>
      <c r="GC23" s="59"/>
    </row>
    <row r="24" spans="1:185" s="42" customFormat="1" ht="355.5" customHeight="1">
      <c r="A24" s="162"/>
      <c r="B24" s="130" t="s">
        <v>0</v>
      </c>
      <c r="C24" s="131"/>
      <c r="D24" s="132"/>
      <c r="E24" s="133"/>
      <c r="F24" s="133"/>
      <c r="G24" s="133"/>
      <c r="H24" s="133"/>
      <c r="I24" s="133"/>
      <c r="J24" s="133"/>
      <c r="K24" s="133"/>
      <c r="L24" s="133"/>
      <c r="M24" s="134"/>
      <c r="N24" s="59"/>
      <c r="O24" s="59"/>
      <c r="P24" s="59"/>
      <c r="Q24" s="59"/>
      <c r="R24" s="59"/>
      <c r="S24" s="59"/>
      <c r="T24" s="59"/>
      <c r="U24" s="59"/>
      <c r="V24" s="59"/>
      <c r="W24" s="59"/>
      <c r="X24" s="59"/>
      <c r="Y24" s="59"/>
      <c r="Z24" s="59"/>
      <c r="AA24" s="59"/>
      <c r="AB24" s="59"/>
      <c r="AC24" s="59"/>
      <c r="AD24" s="59"/>
      <c r="AE24" s="59"/>
      <c r="AF24" s="59"/>
      <c r="AG24" s="59"/>
      <c r="AH24" s="59"/>
      <c r="AI24" s="59"/>
      <c r="AJ24" s="59"/>
      <c r="AK24" s="59"/>
      <c r="AL24" s="59"/>
      <c r="AM24" s="59"/>
      <c r="AN24" s="59"/>
      <c r="AO24" s="59"/>
      <c r="AP24" s="59"/>
      <c r="AQ24" s="59"/>
      <c r="AR24" s="59"/>
      <c r="AS24" s="59"/>
      <c r="AT24" s="59"/>
      <c r="AU24" s="59"/>
      <c r="AV24" s="59"/>
      <c r="AW24" s="59"/>
      <c r="AX24" s="59"/>
      <c r="AY24" s="59"/>
      <c r="AZ24" s="59"/>
      <c r="BA24" s="59"/>
      <c r="BB24" s="59"/>
      <c r="BC24" s="59"/>
      <c r="BD24" s="59"/>
      <c r="BE24" s="59"/>
      <c r="BF24" s="59"/>
      <c r="BG24" s="59"/>
      <c r="BH24" s="59"/>
      <c r="BI24" s="59"/>
      <c r="BJ24" s="59"/>
      <c r="BK24" s="59"/>
      <c r="BL24" s="59"/>
      <c r="BM24" s="59"/>
      <c r="BN24" s="59"/>
      <c r="BO24" s="59"/>
      <c r="BP24" s="59"/>
      <c r="BQ24" s="59"/>
      <c r="BR24" s="59"/>
      <c r="BS24" s="59"/>
      <c r="BT24" s="59"/>
      <c r="BU24" s="59"/>
      <c r="BV24" s="59"/>
      <c r="BW24" s="59"/>
      <c r="BX24" s="59"/>
      <c r="BY24" s="59"/>
      <c r="BZ24" s="59"/>
      <c r="CA24" s="59"/>
      <c r="CB24" s="59"/>
      <c r="CC24" s="59"/>
      <c r="CD24" s="59"/>
      <c r="CE24" s="59"/>
      <c r="CF24" s="59"/>
      <c r="CG24" s="59"/>
      <c r="CH24" s="59"/>
      <c r="CI24" s="59"/>
      <c r="CJ24" s="59"/>
      <c r="CK24" s="59"/>
      <c r="CL24" s="59"/>
      <c r="CM24" s="59"/>
      <c r="CN24" s="59"/>
      <c r="CO24" s="59"/>
      <c r="CP24" s="59"/>
      <c r="CQ24" s="59"/>
      <c r="CR24" s="59"/>
      <c r="CS24" s="59"/>
      <c r="CT24" s="59"/>
      <c r="CU24" s="59"/>
      <c r="CV24" s="59"/>
      <c r="CW24" s="59"/>
      <c r="CX24" s="59"/>
      <c r="CY24" s="59"/>
      <c r="CZ24" s="59"/>
      <c r="DA24" s="59"/>
      <c r="DB24" s="59"/>
      <c r="DC24" s="59"/>
      <c r="DD24" s="59"/>
      <c r="DE24" s="59"/>
      <c r="DF24" s="59"/>
      <c r="DG24" s="59"/>
      <c r="DH24" s="59"/>
      <c r="DI24" s="59"/>
      <c r="DJ24" s="59"/>
      <c r="DK24" s="59"/>
      <c r="DL24" s="59"/>
      <c r="DM24" s="59"/>
      <c r="DN24" s="59"/>
      <c r="DO24" s="59"/>
      <c r="DP24" s="59"/>
      <c r="DQ24" s="59"/>
      <c r="DR24" s="59"/>
      <c r="DS24" s="59"/>
      <c r="DT24" s="59"/>
      <c r="DU24" s="59"/>
      <c r="DV24" s="59"/>
      <c r="DW24" s="59"/>
      <c r="DX24" s="59"/>
      <c r="DY24" s="59"/>
      <c r="DZ24" s="59"/>
      <c r="EA24" s="59"/>
      <c r="EB24" s="59"/>
      <c r="EC24" s="59"/>
      <c r="ED24" s="59"/>
      <c r="EE24" s="59"/>
      <c r="EF24" s="59"/>
      <c r="EG24" s="59"/>
      <c r="EH24" s="59"/>
      <c r="EI24" s="59"/>
      <c r="EJ24" s="59"/>
      <c r="EK24" s="59"/>
      <c r="EL24" s="59"/>
      <c r="EM24" s="59"/>
      <c r="EN24" s="59"/>
      <c r="EO24" s="59"/>
      <c r="EP24" s="59"/>
      <c r="EQ24" s="59"/>
      <c r="ER24" s="59"/>
      <c r="ES24" s="59"/>
      <c r="ET24" s="59"/>
      <c r="EU24" s="59"/>
      <c r="EV24" s="59"/>
      <c r="EW24" s="59"/>
      <c r="EX24" s="59"/>
      <c r="EY24" s="59"/>
      <c r="EZ24" s="59"/>
      <c r="FA24" s="59"/>
      <c r="FB24" s="59"/>
      <c r="FC24" s="59"/>
      <c r="FD24" s="59"/>
      <c r="FE24" s="59"/>
      <c r="FF24" s="59"/>
      <c r="FG24" s="59"/>
      <c r="FH24" s="59"/>
      <c r="FI24" s="59"/>
      <c r="FJ24" s="59"/>
      <c r="FK24" s="59"/>
      <c r="FL24" s="59"/>
      <c r="FM24" s="59"/>
      <c r="FN24" s="59"/>
      <c r="FO24" s="59"/>
      <c r="FP24" s="59"/>
      <c r="FQ24" s="59"/>
      <c r="FR24" s="59"/>
      <c r="FS24" s="59"/>
      <c r="FT24" s="59"/>
      <c r="FU24" s="59"/>
      <c r="FV24" s="59"/>
      <c r="FW24" s="59"/>
      <c r="FX24" s="59"/>
      <c r="FY24" s="59"/>
      <c r="FZ24" s="59"/>
      <c r="GA24" s="59"/>
      <c r="GB24" s="59"/>
      <c r="GC24" s="59"/>
    </row>
    <row r="25" spans="1:76" s="42" customFormat="1" ht="95.25" customHeight="1">
      <c r="A25" s="159" t="s">
        <v>39</v>
      </c>
      <c r="B25" s="134" t="s">
        <v>74</v>
      </c>
      <c r="C25" s="135" t="s">
        <v>6</v>
      </c>
      <c r="D25" s="106">
        <v>2016</v>
      </c>
      <c r="E25" s="112">
        <f>G25</f>
        <v>809.6</v>
      </c>
      <c r="F25" s="112"/>
      <c r="G25" s="112">
        <v>809.6</v>
      </c>
      <c r="H25" s="112"/>
      <c r="I25" s="112">
        <f>K25</f>
        <v>35.8</v>
      </c>
      <c r="J25" s="112"/>
      <c r="K25" s="112">
        <v>35.8</v>
      </c>
      <c r="L25" s="112"/>
      <c r="M25" s="106" t="s">
        <v>200</v>
      </c>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L25" s="59"/>
      <c r="AM25" s="59"/>
      <c r="AN25" s="59"/>
      <c r="AO25" s="59"/>
      <c r="AP25" s="59"/>
      <c r="AQ25" s="59"/>
      <c r="AR25" s="59"/>
      <c r="AS25" s="59"/>
      <c r="AT25" s="59"/>
      <c r="AU25" s="59"/>
      <c r="AV25" s="59"/>
      <c r="AW25" s="59"/>
      <c r="AX25" s="59"/>
      <c r="AY25" s="59"/>
      <c r="AZ25" s="59"/>
      <c r="BA25" s="59"/>
      <c r="BB25" s="59"/>
      <c r="BC25" s="59"/>
      <c r="BD25" s="59"/>
      <c r="BE25" s="59"/>
      <c r="BF25" s="59"/>
      <c r="BG25" s="59"/>
      <c r="BH25" s="59"/>
      <c r="BI25" s="59"/>
      <c r="BJ25" s="59"/>
      <c r="BK25" s="59"/>
      <c r="BL25" s="59"/>
      <c r="BM25" s="59"/>
      <c r="BN25" s="59"/>
      <c r="BO25" s="59"/>
      <c r="BP25" s="59"/>
      <c r="BQ25" s="59"/>
      <c r="BR25" s="59"/>
      <c r="BS25" s="59"/>
      <c r="BT25" s="59"/>
      <c r="BU25" s="59"/>
      <c r="BV25" s="59"/>
      <c r="BW25" s="59"/>
      <c r="BX25" s="60"/>
    </row>
    <row r="26" spans="1:14" ht="80.25" customHeight="1">
      <c r="A26" s="160" t="s">
        <v>40</v>
      </c>
      <c r="B26" s="118" t="s">
        <v>75</v>
      </c>
      <c r="C26" s="136" t="s">
        <v>25</v>
      </c>
      <c r="D26" s="105" t="s">
        <v>5</v>
      </c>
      <c r="E26" s="104">
        <f>SUM(E27:E28)</f>
        <v>34999.6</v>
      </c>
      <c r="F26" s="104"/>
      <c r="G26" s="104">
        <f>SUM(G27:G28)</f>
        <v>34999.6</v>
      </c>
      <c r="H26" s="104"/>
      <c r="I26" s="104">
        <f>SUM(I27:I28)</f>
        <v>34558.8</v>
      </c>
      <c r="J26" s="104"/>
      <c r="K26" s="104">
        <f>SUM(K27:K28)</f>
        <v>34558.8</v>
      </c>
      <c r="L26" s="104"/>
      <c r="M26" s="105" t="s">
        <v>201</v>
      </c>
      <c r="N26">
        <f>K26*100/G26</f>
        <v>98.74055703493757</v>
      </c>
    </row>
    <row r="27" spans="1:13" ht="32.25" customHeight="1">
      <c r="A27" s="161"/>
      <c r="B27" s="72" t="s">
        <v>142</v>
      </c>
      <c r="C27" s="73"/>
      <c r="D27" s="74"/>
      <c r="E27" s="75">
        <f>G27</f>
        <v>23146</v>
      </c>
      <c r="F27" s="75"/>
      <c r="G27" s="75">
        <v>23146</v>
      </c>
      <c r="H27" s="75"/>
      <c r="I27" s="75">
        <f>K27</f>
        <v>22800.8</v>
      </c>
      <c r="J27" s="75"/>
      <c r="K27" s="75">
        <v>22800.8</v>
      </c>
      <c r="L27" s="75"/>
      <c r="M27" s="74" t="s">
        <v>202</v>
      </c>
    </row>
    <row r="28" spans="1:13" ht="24" customHeight="1">
      <c r="A28" s="161"/>
      <c r="B28" s="76" t="s">
        <v>64</v>
      </c>
      <c r="C28" s="77"/>
      <c r="D28" s="78"/>
      <c r="E28" s="79">
        <f>SUM(E29:E38)</f>
        <v>11853.6</v>
      </c>
      <c r="F28" s="79"/>
      <c r="G28" s="79">
        <f>SUM(G29:G38)</f>
        <v>11853.6</v>
      </c>
      <c r="H28" s="79"/>
      <c r="I28" s="79">
        <f>SUM(I29:I38)</f>
        <v>11758</v>
      </c>
      <c r="J28" s="79"/>
      <c r="K28" s="79">
        <f>SUM(K29:K38)</f>
        <v>11758</v>
      </c>
      <c r="L28" s="79"/>
      <c r="M28" s="78" t="s">
        <v>203</v>
      </c>
    </row>
    <row r="29" spans="1:13" ht="24.75" customHeight="1">
      <c r="A29" s="161"/>
      <c r="B29" s="137" t="s">
        <v>45</v>
      </c>
      <c r="C29" s="136"/>
      <c r="D29" s="105"/>
      <c r="E29" s="104">
        <f>G29</f>
        <v>864.5</v>
      </c>
      <c r="F29" s="104"/>
      <c r="G29" s="104">
        <v>864.5</v>
      </c>
      <c r="H29" s="104"/>
      <c r="I29" s="104">
        <f aca="true" t="shared" si="0" ref="I29:I40">K29</f>
        <v>863.2</v>
      </c>
      <c r="J29" s="104"/>
      <c r="K29" s="104">
        <v>863.2</v>
      </c>
      <c r="L29" s="104"/>
      <c r="M29" s="105" t="s">
        <v>204</v>
      </c>
    </row>
    <row r="30" spans="1:13" ht="26.25" customHeight="1">
      <c r="A30" s="161"/>
      <c r="B30" s="137" t="s">
        <v>46</v>
      </c>
      <c r="C30" s="136"/>
      <c r="D30" s="105"/>
      <c r="E30" s="104">
        <f>G30</f>
        <v>1330.3</v>
      </c>
      <c r="F30" s="104"/>
      <c r="G30" s="104">
        <v>1330.3</v>
      </c>
      <c r="H30" s="104"/>
      <c r="I30" s="104">
        <f t="shared" si="0"/>
        <v>1306.7</v>
      </c>
      <c r="J30" s="104"/>
      <c r="K30" s="104">
        <v>1306.7</v>
      </c>
      <c r="L30" s="104"/>
      <c r="M30" s="105" t="s">
        <v>205</v>
      </c>
    </row>
    <row r="31" spans="1:13" ht="27.75" customHeight="1">
      <c r="A31" s="161"/>
      <c r="B31" s="137" t="s">
        <v>47</v>
      </c>
      <c r="C31" s="136"/>
      <c r="D31" s="105"/>
      <c r="E31" s="104">
        <f>G31</f>
        <v>1579.2</v>
      </c>
      <c r="F31" s="104"/>
      <c r="G31" s="104">
        <v>1579.2</v>
      </c>
      <c r="H31" s="104"/>
      <c r="I31" s="104">
        <f t="shared" si="0"/>
        <v>1566.6</v>
      </c>
      <c r="J31" s="104"/>
      <c r="K31" s="104">
        <v>1566.6</v>
      </c>
      <c r="L31" s="104"/>
      <c r="M31" s="105" t="s">
        <v>206</v>
      </c>
    </row>
    <row r="32" spans="1:13" ht="30" customHeight="1">
      <c r="A32" s="161"/>
      <c r="B32" s="137" t="s">
        <v>48</v>
      </c>
      <c r="C32" s="136"/>
      <c r="D32" s="105"/>
      <c r="E32" s="104">
        <f>G32</f>
        <v>1571.3</v>
      </c>
      <c r="F32" s="104"/>
      <c r="G32" s="104">
        <v>1571.3</v>
      </c>
      <c r="H32" s="104"/>
      <c r="I32" s="104">
        <f t="shared" si="0"/>
        <v>1558</v>
      </c>
      <c r="J32" s="104"/>
      <c r="K32" s="104">
        <v>1558</v>
      </c>
      <c r="L32" s="104"/>
      <c r="M32" s="105" t="s">
        <v>207</v>
      </c>
    </row>
    <row r="33" spans="1:13" ht="27" customHeight="1">
      <c r="A33" s="161"/>
      <c r="B33" s="137" t="s">
        <v>49</v>
      </c>
      <c r="C33" s="136"/>
      <c r="D33" s="105"/>
      <c r="E33" s="104">
        <f>G33</f>
        <v>1363.8</v>
      </c>
      <c r="F33" s="104"/>
      <c r="G33" s="104">
        <v>1363.8</v>
      </c>
      <c r="H33" s="104"/>
      <c r="I33" s="104">
        <f t="shared" si="0"/>
        <v>1356.2</v>
      </c>
      <c r="J33" s="104"/>
      <c r="K33" s="104">
        <v>1356.2</v>
      </c>
      <c r="L33" s="104"/>
      <c r="M33" s="105" t="s">
        <v>208</v>
      </c>
    </row>
    <row r="34" spans="1:13" ht="27" customHeight="1">
      <c r="A34" s="161"/>
      <c r="B34" s="137" t="s">
        <v>50</v>
      </c>
      <c r="C34" s="136"/>
      <c r="D34" s="105"/>
      <c r="E34" s="104">
        <f aca="true" t="shared" si="1" ref="E34:E47">G34</f>
        <v>630.5</v>
      </c>
      <c r="F34" s="104"/>
      <c r="G34" s="104">
        <v>630.5</v>
      </c>
      <c r="H34" s="104"/>
      <c r="I34" s="104">
        <f t="shared" si="0"/>
        <v>616.8</v>
      </c>
      <c r="J34" s="104"/>
      <c r="K34" s="104">
        <v>616.8</v>
      </c>
      <c r="L34" s="104"/>
      <c r="M34" s="105" t="s">
        <v>209</v>
      </c>
    </row>
    <row r="35" spans="1:13" ht="27" customHeight="1">
      <c r="A35" s="161"/>
      <c r="B35" s="137" t="s">
        <v>51</v>
      </c>
      <c r="C35" s="136"/>
      <c r="D35" s="105"/>
      <c r="E35" s="104">
        <f t="shared" si="1"/>
        <v>860.5</v>
      </c>
      <c r="F35" s="104"/>
      <c r="G35" s="104">
        <v>860.5</v>
      </c>
      <c r="H35" s="104"/>
      <c r="I35" s="104">
        <f t="shared" si="0"/>
        <v>850.7</v>
      </c>
      <c r="J35" s="104"/>
      <c r="K35" s="104">
        <v>850.7</v>
      </c>
      <c r="L35" s="104"/>
      <c r="M35" s="105" t="s">
        <v>210</v>
      </c>
    </row>
    <row r="36" spans="1:13" ht="27" customHeight="1">
      <c r="A36" s="161"/>
      <c r="B36" s="137" t="s">
        <v>52</v>
      </c>
      <c r="C36" s="136"/>
      <c r="D36" s="105"/>
      <c r="E36" s="104">
        <f t="shared" si="1"/>
        <v>1533</v>
      </c>
      <c r="F36" s="104"/>
      <c r="G36" s="104">
        <v>1533</v>
      </c>
      <c r="H36" s="104"/>
      <c r="I36" s="104">
        <f t="shared" si="0"/>
        <v>1526.8</v>
      </c>
      <c r="J36" s="104"/>
      <c r="K36" s="104">
        <v>1526.8</v>
      </c>
      <c r="L36" s="104"/>
      <c r="M36" s="105" t="s">
        <v>211</v>
      </c>
    </row>
    <row r="37" spans="1:13" ht="26.25" customHeight="1">
      <c r="A37" s="161"/>
      <c r="B37" s="137" t="s">
        <v>11</v>
      </c>
      <c r="C37" s="136"/>
      <c r="D37" s="105"/>
      <c r="E37" s="104">
        <f t="shared" si="1"/>
        <v>1181.1</v>
      </c>
      <c r="F37" s="104"/>
      <c r="G37" s="104">
        <v>1181.1</v>
      </c>
      <c r="H37" s="104"/>
      <c r="I37" s="104">
        <f t="shared" si="0"/>
        <v>1175.2</v>
      </c>
      <c r="J37" s="104"/>
      <c r="K37" s="104">
        <v>1175.2</v>
      </c>
      <c r="L37" s="104"/>
      <c r="M37" s="105" t="s">
        <v>212</v>
      </c>
    </row>
    <row r="38" spans="1:13" ht="30" customHeight="1">
      <c r="A38" s="162"/>
      <c r="B38" s="137" t="s">
        <v>53</v>
      </c>
      <c r="C38" s="136"/>
      <c r="D38" s="105"/>
      <c r="E38" s="104">
        <f t="shared" si="1"/>
        <v>939.4</v>
      </c>
      <c r="F38" s="104"/>
      <c r="G38" s="104">
        <v>939.4</v>
      </c>
      <c r="H38" s="104"/>
      <c r="I38" s="104">
        <f t="shared" si="0"/>
        <v>937.8</v>
      </c>
      <c r="J38" s="104"/>
      <c r="K38" s="104">
        <v>937.8</v>
      </c>
      <c r="L38" s="104"/>
      <c r="M38" s="105" t="s">
        <v>213</v>
      </c>
    </row>
    <row r="39" spans="1:13" ht="134.25" customHeight="1">
      <c r="A39" s="25" t="s">
        <v>41</v>
      </c>
      <c r="B39" s="105" t="s">
        <v>76</v>
      </c>
      <c r="C39" s="105" t="s">
        <v>25</v>
      </c>
      <c r="D39" s="105" t="s">
        <v>5</v>
      </c>
      <c r="E39" s="108">
        <f t="shared" si="1"/>
        <v>5308.7</v>
      </c>
      <c r="F39" s="108"/>
      <c r="G39" s="108">
        <v>5308.7</v>
      </c>
      <c r="H39" s="108"/>
      <c r="I39" s="108">
        <f t="shared" si="0"/>
        <v>4428.9</v>
      </c>
      <c r="J39" s="108"/>
      <c r="K39" s="108">
        <v>4428.9</v>
      </c>
      <c r="L39" s="108"/>
      <c r="M39" s="105" t="s">
        <v>214</v>
      </c>
    </row>
    <row r="40" spans="1:13" ht="282" customHeight="1">
      <c r="A40" s="46" t="s">
        <v>42</v>
      </c>
      <c r="B40" s="109" t="s">
        <v>97</v>
      </c>
      <c r="C40" s="105" t="s">
        <v>24</v>
      </c>
      <c r="D40" s="105" t="s">
        <v>5</v>
      </c>
      <c r="E40" s="104">
        <f t="shared" si="1"/>
        <v>47282</v>
      </c>
      <c r="F40" s="104"/>
      <c r="G40" s="104">
        <v>47282</v>
      </c>
      <c r="H40" s="104"/>
      <c r="I40" s="104">
        <f t="shared" si="0"/>
        <v>43254.9</v>
      </c>
      <c r="J40" s="104"/>
      <c r="K40" s="104">
        <v>43254.9</v>
      </c>
      <c r="L40" s="104"/>
      <c r="M40" s="138" t="s">
        <v>229</v>
      </c>
    </row>
    <row r="41" spans="1:13" ht="57" customHeight="1">
      <c r="A41" s="25" t="s">
        <v>56</v>
      </c>
      <c r="B41" s="139" t="s">
        <v>77</v>
      </c>
      <c r="C41" s="105" t="s">
        <v>24</v>
      </c>
      <c r="D41" s="105" t="s">
        <v>5</v>
      </c>
      <c r="E41" s="104">
        <f t="shared" si="1"/>
        <v>7692.4</v>
      </c>
      <c r="F41" s="104"/>
      <c r="G41" s="104">
        <v>7692.4</v>
      </c>
      <c r="H41" s="104"/>
      <c r="I41" s="104">
        <f aca="true" t="shared" si="2" ref="I41:I48">K41</f>
        <v>5365.5</v>
      </c>
      <c r="J41" s="104"/>
      <c r="K41" s="104">
        <v>5365.5</v>
      </c>
      <c r="L41" s="104"/>
      <c r="M41" s="105" t="s">
        <v>215</v>
      </c>
    </row>
    <row r="42" spans="1:13" ht="66" customHeight="1">
      <c r="A42" s="48" t="s">
        <v>57</v>
      </c>
      <c r="B42" s="109" t="s">
        <v>78</v>
      </c>
      <c r="C42" s="115" t="s">
        <v>24</v>
      </c>
      <c r="D42" s="106" t="s">
        <v>5</v>
      </c>
      <c r="E42" s="112">
        <f t="shared" si="1"/>
        <v>199.5</v>
      </c>
      <c r="F42" s="112"/>
      <c r="G42" s="104">
        <v>199.5</v>
      </c>
      <c r="H42" s="104"/>
      <c r="I42" s="104">
        <f t="shared" si="2"/>
        <v>72.1</v>
      </c>
      <c r="J42" s="104"/>
      <c r="K42" s="104">
        <v>72.1</v>
      </c>
      <c r="L42" s="104"/>
      <c r="M42" s="106" t="s">
        <v>216</v>
      </c>
    </row>
    <row r="43" spans="1:14" ht="73.5" customHeight="1">
      <c r="A43" s="46" t="s">
        <v>58</v>
      </c>
      <c r="B43" s="109" t="s">
        <v>79</v>
      </c>
      <c r="C43" s="105" t="s">
        <v>24</v>
      </c>
      <c r="D43" s="105" t="s">
        <v>5</v>
      </c>
      <c r="E43" s="104">
        <f t="shared" si="1"/>
        <v>270</v>
      </c>
      <c r="F43" s="104"/>
      <c r="G43" s="104">
        <v>270</v>
      </c>
      <c r="H43" s="104"/>
      <c r="I43" s="104">
        <f t="shared" si="2"/>
        <v>185</v>
      </c>
      <c r="J43" s="104"/>
      <c r="K43" s="104">
        <v>185</v>
      </c>
      <c r="L43" s="104"/>
      <c r="M43" s="105" t="s">
        <v>217</v>
      </c>
      <c r="N43" s="19"/>
    </row>
    <row r="44" spans="1:14" ht="52.5" customHeight="1">
      <c r="A44" s="25" t="s">
        <v>59</v>
      </c>
      <c r="B44" s="109" t="s">
        <v>80</v>
      </c>
      <c r="C44" s="105" t="s">
        <v>24</v>
      </c>
      <c r="D44" s="105" t="s">
        <v>5</v>
      </c>
      <c r="E44" s="104">
        <f t="shared" si="1"/>
        <v>1778</v>
      </c>
      <c r="F44" s="104"/>
      <c r="G44" s="104">
        <v>1778</v>
      </c>
      <c r="H44" s="104"/>
      <c r="I44" s="104">
        <f t="shared" si="2"/>
        <v>1756.5</v>
      </c>
      <c r="J44" s="104"/>
      <c r="K44" s="104">
        <v>1756.5</v>
      </c>
      <c r="L44" s="104"/>
      <c r="M44" s="105" t="s">
        <v>218</v>
      </c>
      <c r="N44" s="19"/>
    </row>
    <row r="45" spans="1:14" ht="123" customHeight="1">
      <c r="A45" s="43" t="s">
        <v>60</v>
      </c>
      <c r="B45" s="105" t="s">
        <v>81</v>
      </c>
      <c r="C45" s="105" t="s">
        <v>24</v>
      </c>
      <c r="D45" s="105" t="s">
        <v>5</v>
      </c>
      <c r="E45" s="104">
        <f t="shared" si="1"/>
        <v>103</v>
      </c>
      <c r="F45" s="104"/>
      <c r="G45" s="104">
        <v>103</v>
      </c>
      <c r="H45" s="104"/>
      <c r="I45" s="104">
        <f t="shared" si="2"/>
        <v>20</v>
      </c>
      <c r="J45" s="104"/>
      <c r="K45" s="104">
        <v>20</v>
      </c>
      <c r="L45" s="104"/>
      <c r="M45" s="105" t="s">
        <v>219</v>
      </c>
      <c r="N45" s="19"/>
    </row>
    <row r="46" spans="1:14" ht="120.75" customHeight="1">
      <c r="A46" s="43" t="s">
        <v>89</v>
      </c>
      <c r="B46" s="109" t="s">
        <v>98</v>
      </c>
      <c r="C46" s="105" t="s">
        <v>24</v>
      </c>
      <c r="D46" s="105">
        <v>2016</v>
      </c>
      <c r="E46" s="104">
        <f t="shared" si="1"/>
        <v>6000</v>
      </c>
      <c r="F46" s="104"/>
      <c r="G46" s="104">
        <v>6000</v>
      </c>
      <c r="H46" s="104"/>
      <c r="I46" s="104">
        <f>K46</f>
        <v>5996.5</v>
      </c>
      <c r="J46" s="104"/>
      <c r="K46" s="104">
        <v>5996.5</v>
      </c>
      <c r="L46" s="104"/>
      <c r="M46" s="105" t="s">
        <v>224</v>
      </c>
      <c r="N46" s="19"/>
    </row>
    <row r="47" spans="1:14" ht="55.5" customHeight="1">
      <c r="A47" s="43" t="s">
        <v>126</v>
      </c>
      <c r="B47" s="109" t="s">
        <v>127</v>
      </c>
      <c r="C47" s="105" t="s">
        <v>24</v>
      </c>
      <c r="D47" s="105" t="s">
        <v>5</v>
      </c>
      <c r="E47" s="104">
        <f t="shared" si="1"/>
        <v>500</v>
      </c>
      <c r="F47" s="104"/>
      <c r="G47" s="104">
        <v>500</v>
      </c>
      <c r="H47" s="104"/>
      <c r="I47" s="104">
        <f>K47</f>
        <v>0</v>
      </c>
      <c r="J47" s="104"/>
      <c r="K47" s="104">
        <v>0</v>
      </c>
      <c r="L47" s="104"/>
      <c r="M47" s="105" t="s">
        <v>150</v>
      </c>
      <c r="N47" s="19"/>
    </row>
    <row r="48" spans="1:13" ht="23.25" customHeight="1">
      <c r="A48" s="28"/>
      <c r="B48" s="12" t="s">
        <v>27</v>
      </c>
      <c r="C48" s="27"/>
      <c r="D48" s="27"/>
      <c r="E48" s="15">
        <f>G48</f>
        <v>452588</v>
      </c>
      <c r="F48" s="15"/>
      <c r="G48" s="15">
        <f>G20+G21+G22+G25+G26+G39+G40+G41+G42+G43+G44+G45+G46+G47</f>
        <v>452588</v>
      </c>
      <c r="H48" s="15"/>
      <c r="I48" s="15">
        <f t="shared" si="2"/>
        <v>439698.9</v>
      </c>
      <c r="J48" s="15"/>
      <c r="K48" s="15">
        <f>K20+K21+K22+K25+K26+K39+K40+K41+K42+K43+K44+K45+K46+K47</f>
        <v>439698.9</v>
      </c>
      <c r="L48" s="15"/>
      <c r="M48" s="29"/>
    </row>
    <row r="49" spans="1:13" ht="22.5" customHeight="1">
      <c r="A49" s="199" t="s">
        <v>19</v>
      </c>
      <c r="B49" s="199"/>
      <c r="C49" s="199"/>
      <c r="D49" s="199"/>
      <c r="E49" s="199"/>
      <c r="F49" s="199"/>
      <c r="G49" s="199"/>
      <c r="H49" s="199"/>
      <c r="I49" s="199"/>
      <c r="J49" s="199"/>
      <c r="K49" s="199"/>
      <c r="L49" s="199"/>
      <c r="M49" s="199"/>
    </row>
    <row r="50" spans="1:13" ht="77.25" customHeight="1">
      <c r="A50" s="41"/>
      <c r="B50" s="70" t="s">
        <v>10</v>
      </c>
      <c r="C50" s="229" t="s">
        <v>25</v>
      </c>
      <c r="D50" s="229" t="s">
        <v>5</v>
      </c>
      <c r="E50" s="230">
        <f>G50</f>
        <v>87945.2</v>
      </c>
      <c r="F50" s="230"/>
      <c r="G50" s="230">
        <v>87945.2</v>
      </c>
      <c r="H50" s="230"/>
      <c r="I50" s="230">
        <f>K50</f>
        <v>84709.7</v>
      </c>
      <c r="J50" s="230"/>
      <c r="K50" s="230">
        <f>84709.7</f>
        <v>84709.7</v>
      </c>
      <c r="L50" s="230"/>
      <c r="M50" s="229" t="s">
        <v>83</v>
      </c>
    </row>
    <row r="51" spans="1:13" ht="22.5" customHeight="1">
      <c r="A51" s="49"/>
      <c r="B51" s="12" t="s">
        <v>28</v>
      </c>
      <c r="C51" s="13"/>
      <c r="D51" s="13"/>
      <c r="E51" s="9">
        <f>E50</f>
        <v>87945.2</v>
      </c>
      <c r="F51" s="9"/>
      <c r="G51" s="9">
        <f>G50</f>
        <v>87945.2</v>
      </c>
      <c r="H51" s="9"/>
      <c r="I51" s="9">
        <f>I50</f>
        <v>84709.7</v>
      </c>
      <c r="J51" s="9"/>
      <c r="K51" s="9">
        <f>K50</f>
        <v>84709.7</v>
      </c>
      <c r="L51" s="9"/>
      <c r="M51" s="13"/>
    </row>
    <row r="52" spans="1:13" ht="21.75" customHeight="1">
      <c r="A52" s="200" t="s">
        <v>20</v>
      </c>
      <c r="B52" s="183"/>
      <c r="C52" s="183"/>
      <c r="D52" s="183"/>
      <c r="E52" s="183"/>
      <c r="F52" s="183"/>
      <c r="G52" s="183"/>
      <c r="H52" s="183"/>
      <c r="I52" s="183"/>
      <c r="J52" s="183"/>
      <c r="K52" s="183"/>
      <c r="L52" s="183"/>
      <c r="M52" s="201"/>
    </row>
    <row r="53" spans="1:13" ht="124.5" customHeight="1">
      <c r="A53" s="50" t="s">
        <v>7</v>
      </c>
      <c r="B53" s="109" t="s">
        <v>99</v>
      </c>
      <c r="C53" s="105" t="s">
        <v>24</v>
      </c>
      <c r="D53" s="103" t="s">
        <v>5</v>
      </c>
      <c r="E53" s="102">
        <f>G53</f>
        <v>300</v>
      </c>
      <c r="F53" s="102"/>
      <c r="G53" s="102">
        <v>300</v>
      </c>
      <c r="H53" s="102"/>
      <c r="I53" s="102">
        <f>K53</f>
        <v>74.5</v>
      </c>
      <c r="J53" s="102"/>
      <c r="K53" s="102">
        <v>74.5</v>
      </c>
      <c r="L53" s="102"/>
      <c r="M53" s="103" t="s">
        <v>225</v>
      </c>
    </row>
    <row r="54" spans="1:13" ht="137.25" customHeight="1">
      <c r="A54" s="44" t="s">
        <v>8</v>
      </c>
      <c r="B54" s="125" t="s">
        <v>100</v>
      </c>
      <c r="C54" s="105" t="s">
        <v>24</v>
      </c>
      <c r="D54" s="103">
        <v>2016</v>
      </c>
      <c r="E54" s="102">
        <f>G54</f>
        <v>1203.3</v>
      </c>
      <c r="F54" s="102"/>
      <c r="G54" s="102">
        <v>1203.3</v>
      </c>
      <c r="H54" s="102"/>
      <c r="I54" s="102">
        <f>K54</f>
        <v>0</v>
      </c>
      <c r="J54" s="102"/>
      <c r="K54" s="102">
        <v>0</v>
      </c>
      <c r="L54" s="102"/>
      <c r="M54" s="103" t="s">
        <v>220</v>
      </c>
    </row>
    <row r="55" spans="1:13" ht="21.75" customHeight="1">
      <c r="A55" s="51"/>
      <c r="B55" s="12" t="s">
        <v>29</v>
      </c>
      <c r="C55" s="13"/>
      <c r="D55" s="13"/>
      <c r="E55" s="15">
        <f>E53+E54</f>
        <v>1503.3</v>
      </c>
      <c r="F55" s="15"/>
      <c r="G55" s="15">
        <f>G53+G54</f>
        <v>1503.3</v>
      </c>
      <c r="H55" s="15"/>
      <c r="I55" s="15">
        <f>I53+I54</f>
        <v>74.5</v>
      </c>
      <c r="J55" s="15"/>
      <c r="K55" s="15">
        <f>K53+K54</f>
        <v>74.5</v>
      </c>
      <c r="L55" s="15"/>
      <c r="M55" s="28"/>
    </row>
    <row r="56" spans="1:13" ht="23.25" customHeight="1">
      <c r="A56" s="177" t="s">
        <v>21</v>
      </c>
      <c r="B56" s="178"/>
      <c r="C56" s="179"/>
      <c r="D56" s="179"/>
      <c r="E56" s="179"/>
      <c r="F56" s="179"/>
      <c r="G56" s="179"/>
      <c r="H56" s="179"/>
      <c r="I56" s="179"/>
      <c r="J56" s="179"/>
      <c r="K56" s="179"/>
      <c r="L56" s="179"/>
      <c r="M56" s="180"/>
    </row>
    <row r="57" spans="1:13" ht="94.5" customHeight="1">
      <c r="A57" s="52" t="s">
        <v>43</v>
      </c>
      <c r="B57" s="118" t="s">
        <v>231</v>
      </c>
      <c r="C57" s="103" t="s">
        <v>24</v>
      </c>
      <c r="D57" s="103" t="s">
        <v>5</v>
      </c>
      <c r="E57" s="102">
        <f>G57</f>
        <v>29276.8</v>
      </c>
      <c r="F57" s="102"/>
      <c r="G57" s="102">
        <v>29276.8</v>
      </c>
      <c r="H57" s="102"/>
      <c r="I57" s="102">
        <f>K57</f>
        <v>28647</v>
      </c>
      <c r="J57" s="102"/>
      <c r="K57" s="102">
        <v>28647</v>
      </c>
      <c r="L57" s="140"/>
      <c r="M57" s="103" t="s">
        <v>228</v>
      </c>
    </row>
    <row r="58" spans="1:13" ht="151.5" customHeight="1">
      <c r="A58" s="25" t="s">
        <v>44</v>
      </c>
      <c r="B58" s="109" t="s">
        <v>128</v>
      </c>
      <c r="C58" s="105" t="s">
        <v>24</v>
      </c>
      <c r="D58" s="105" t="s">
        <v>5</v>
      </c>
      <c r="E58" s="104">
        <f>G58</f>
        <v>11250</v>
      </c>
      <c r="F58" s="104"/>
      <c r="G58" s="104">
        <v>11250</v>
      </c>
      <c r="H58" s="104"/>
      <c r="I58" s="104">
        <f>K58</f>
        <v>11142.8</v>
      </c>
      <c r="J58" s="104"/>
      <c r="K58" s="104">
        <v>11142.8</v>
      </c>
      <c r="L58" s="104"/>
      <c r="M58" s="105" t="s">
        <v>226</v>
      </c>
    </row>
    <row r="59" spans="1:13" ht="76.5" customHeight="1">
      <c r="A59" s="25" t="s">
        <v>144</v>
      </c>
      <c r="B59" s="109" t="s">
        <v>85</v>
      </c>
      <c r="C59" s="105" t="s">
        <v>24</v>
      </c>
      <c r="D59" s="105">
        <v>2016</v>
      </c>
      <c r="E59" s="104">
        <f>G59</f>
        <v>604.2</v>
      </c>
      <c r="F59" s="104"/>
      <c r="G59" s="104">
        <v>604.2</v>
      </c>
      <c r="H59" s="104"/>
      <c r="I59" s="104">
        <f>K59</f>
        <v>594.6</v>
      </c>
      <c r="J59" s="104"/>
      <c r="K59" s="104">
        <v>594.6</v>
      </c>
      <c r="L59" s="104"/>
      <c r="M59" s="105" t="s">
        <v>135</v>
      </c>
    </row>
    <row r="60" spans="1:13" ht="60" customHeight="1">
      <c r="A60" s="52" t="s">
        <v>145</v>
      </c>
      <c r="B60" s="109" t="s">
        <v>86</v>
      </c>
      <c r="C60" s="115" t="s">
        <v>24</v>
      </c>
      <c r="D60" s="103" t="s">
        <v>5</v>
      </c>
      <c r="E60" s="102">
        <f>G60</f>
        <v>7653</v>
      </c>
      <c r="F60" s="102"/>
      <c r="G60" s="102">
        <v>7653</v>
      </c>
      <c r="H60" s="102"/>
      <c r="I60" s="102">
        <f>K60</f>
        <v>7476</v>
      </c>
      <c r="J60" s="102"/>
      <c r="K60" s="102">
        <v>7476</v>
      </c>
      <c r="L60" s="102"/>
      <c r="M60" s="103" t="s">
        <v>221</v>
      </c>
    </row>
    <row r="61" spans="1:13" ht="24" customHeight="1">
      <c r="A61" s="28"/>
      <c r="B61" s="12" t="s">
        <v>30</v>
      </c>
      <c r="C61" s="13"/>
      <c r="D61" s="13"/>
      <c r="E61" s="15">
        <f>G61</f>
        <v>48784</v>
      </c>
      <c r="F61" s="15"/>
      <c r="G61" s="15">
        <f>G57+G58+G59+G60</f>
        <v>48784</v>
      </c>
      <c r="H61" s="15"/>
      <c r="I61" s="15">
        <f>K61</f>
        <v>47860.4</v>
      </c>
      <c r="J61" s="15"/>
      <c r="K61" s="15">
        <f>K57+K58+K59+K60</f>
        <v>47860.4</v>
      </c>
      <c r="L61" s="15"/>
      <c r="M61" s="28"/>
    </row>
    <row r="62" spans="1:13" ht="29.25" customHeight="1">
      <c r="A62" s="177" t="s">
        <v>101</v>
      </c>
      <c r="B62" s="183"/>
      <c r="C62" s="179"/>
      <c r="D62" s="179"/>
      <c r="E62" s="179"/>
      <c r="F62" s="179"/>
      <c r="G62" s="179"/>
      <c r="H62" s="179"/>
      <c r="I62" s="179"/>
      <c r="J62" s="179"/>
      <c r="K62" s="179"/>
      <c r="L62" s="179"/>
      <c r="M62" s="180"/>
    </row>
    <row r="63" spans="1:13" ht="59.25" customHeight="1">
      <c r="A63" s="47"/>
      <c r="B63" s="139" t="s">
        <v>23</v>
      </c>
      <c r="C63" s="115" t="s">
        <v>24</v>
      </c>
      <c r="D63" s="103" t="s">
        <v>5</v>
      </c>
      <c r="E63" s="101">
        <f>G63</f>
        <v>177</v>
      </c>
      <c r="F63" s="101"/>
      <c r="G63" s="101">
        <v>177</v>
      </c>
      <c r="H63" s="141"/>
      <c r="I63" s="101">
        <f>K63</f>
        <v>152.4</v>
      </c>
      <c r="J63" s="141"/>
      <c r="K63" s="101">
        <v>152.4</v>
      </c>
      <c r="L63" s="141"/>
      <c r="M63" s="105" t="s">
        <v>179</v>
      </c>
    </row>
    <row r="64" spans="1:13" ht="22.5" customHeight="1">
      <c r="A64" s="53"/>
      <c r="B64" s="12" t="s">
        <v>123</v>
      </c>
      <c r="C64" s="13"/>
      <c r="D64" s="13"/>
      <c r="E64" s="15">
        <f>SUM(E63)</f>
        <v>177</v>
      </c>
      <c r="F64" s="15"/>
      <c r="G64" s="15">
        <f>SUM(G63)</f>
        <v>177</v>
      </c>
      <c r="H64" s="15"/>
      <c r="I64" s="15">
        <f>SUM(I63)</f>
        <v>152.4</v>
      </c>
      <c r="J64" s="15"/>
      <c r="K64" s="15">
        <f>SUM(K63)</f>
        <v>152.4</v>
      </c>
      <c r="L64" s="15"/>
      <c r="M64" s="53"/>
    </row>
    <row r="65" spans="1:13" ht="26.25" customHeight="1">
      <c r="A65" s="177" t="s">
        <v>102</v>
      </c>
      <c r="B65" s="179"/>
      <c r="C65" s="179"/>
      <c r="D65" s="179"/>
      <c r="E65" s="179"/>
      <c r="F65" s="179"/>
      <c r="G65" s="179"/>
      <c r="H65" s="179"/>
      <c r="I65" s="179"/>
      <c r="J65" s="179"/>
      <c r="K65" s="179"/>
      <c r="L65" s="179"/>
      <c r="M65" s="180"/>
    </row>
    <row r="66" spans="1:13" ht="87" customHeight="1">
      <c r="A66" s="184"/>
      <c r="B66" s="109" t="s">
        <v>67</v>
      </c>
      <c r="C66" s="105" t="s">
        <v>25</v>
      </c>
      <c r="D66" s="105" t="s">
        <v>5</v>
      </c>
      <c r="E66" s="108">
        <f>E68+E67</f>
        <v>11598.8</v>
      </c>
      <c r="F66" s="108"/>
      <c r="G66" s="108">
        <f>G68+G67</f>
        <v>11598.8</v>
      </c>
      <c r="H66" s="108"/>
      <c r="I66" s="108">
        <f>SUM(I67:I68)</f>
        <v>11376.6</v>
      </c>
      <c r="J66" s="108"/>
      <c r="K66" s="108">
        <f>SUM(K67:K68)</f>
        <v>11376.6</v>
      </c>
      <c r="L66" s="108"/>
      <c r="M66" s="137" t="s">
        <v>193</v>
      </c>
    </row>
    <row r="67" spans="1:13" ht="33.75" customHeight="1">
      <c r="A67" s="185"/>
      <c r="B67" s="81" t="s">
        <v>54</v>
      </c>
      <c r="C67" s="74"/>
      <c r="D67" s="82"/>
      <c r="E67" s="83">
        <f>G67</f>
        <v>1882.6</v>
      </c>
      <c r="F67" s="83"/>
      <c r="G67" s="83">
        <v>1882.6</v>
      </c>
      <c r="H67" s="83"/>
      <c r="I67" s="83">
        <f>K67</f>
        <v>1685.7</v>
      </c>
      <c r="J67" s="83"/>
      <c r="K67" s="83">
        <v>1685.7</v>
      </c>
      <c r="L67" s="83"/>
      <c r="M67" s="72" t="s">
        <v>196</v>
      </c>
    </row>
    <row r="68" spans="1:13" ht="27" customHeight="1">
      <c r="A68" s="185"/>
      <c r="B68" s="84" t="s">
        <v>64</v>
      </c>
      <c r="C68" s="78"/>
      <c r="D68" s="85"/>
      <c r="E68" s="86">
        <f>SUM(E69:E78)</f>
        <v>9716.199999999999</v>
      </c>
      <c r="F68" s="86"/>
      <c r="G68" s="86">
        <f>SUM(G69:G78)</f>
        <v>9716.199999999999</v>
      </c>
      <c r="H68" s="86"/>
      <c r="I68" s="86">
        <f>SUM(I69:I78)</f>
        <v>9690.9</v>
      </c>
      <c r="J68" s="86"/>
      <c r="K68" s="86">
        <f>SUM(K69:K78)</f>
        <v>9690.9</v>
      </c>
      <c r="L68" s="86"/>
      <c r="M68" s="114" t="s">
        <v>183</v>
      </c>
    </row>
    <row r="69" spans="1:13" ht="27" customHeight="1">
      <c r="A69" s="185"/>
      <c r="B69" s="137" t="s">
        <v>45</v>
      </c>
      <c r="C69" s="105"/>
      <c r="D69" s="103"/>
      <c r="E69" s="110">
        <f aca="true" t="shared" si="3" ref="E69:E78">G69</f>
        <v>1265.2</v>
      </c>
      <c r="F69" s="110"/>
      <c r="G69" s="110">
        <v>1265.2</v>
      </c>
      <c r="H69" s="110"/>
      <c r="I69" s="110">
        <f aca="true" t="shared" si="4" ref="I69:I78">K69</f>
        <v>1264.1</v>
      </c>
      <c r="J69" s="110"/>
      <c r="K69" s="110">
        <v>1264.1</v>
      </c>
      <c r="L69" s="110"/>
      <c r="M69" s="137" t="s">
        <v>153</v>
      </c>
    </row>
    <row r="70" spans="1:13" ht="24" customHeight="1">
      <c r="A70" s="185"/>
      <c r="B70" s="137" t="s">
        <v>46</v>
      </c>
      <c r="C70" s="105"/>
      <c r="D70" s="103"/>
      <c r="E70" s="110">
        <f t="shared" si="3"/>
        <v>199.9</v>
      </c>
      <c r="F70" s="110"/>
      <c r="G70" s="110">
        <v>199.9</v>
      </c>
      <c r="H70" s="110"/>
      <c r="I70" s="110">
        <f t="shared" si="4"/>
        <v>199.7</v>
      </c>
      <c r="J70" s="110"/>
      <c r="K70" s="110">
        <v>199.7</v>
      </c>
      <c r="L70" s="110"/>
      <c r="M70" s="137" t="s">
        <v>164</v>
      </c>
    </row>
    <row r="71" spans="1:13" ht="25.5" customHeight="1">
      <c r="A71" s="185"/>
      <c r="B71" s="137" t="s">
        <v>47</v>
      </c>
      <c r="C71" s="105"/>
      <c r="D71" s="103"/>
      <c r="E71" s="110">
        <f t="shared" si="3"/>
        <v>1624.6</v>
      </c>
      <c r="F71" s="110"/>
      <c r="G71" s="110">
        <v>1624.6</v>
      </c>
      <c r="H71" s="110"/>
      <c r="I71" s="110">
        <f t="shared" si="4"/>
        <v>1621.1</v>
      </c>
      <c r="J71" s="110"/>
      <c r="K71" s="110">
        <v>1621.1</v>
      </c>
      <c r="L71" s="110"/>
      <c r="M71" s="137" t="s">
        <v>154</v>
      </c>
    </row>
    <row r="72" spans="1:13" ht="26.25" customHeight="1">
      <c r="A72" s="185"/>
      <c r="B72" s="137" t="s">
        <v>48</v>
      </c>
      <c r="C72" s="105"/>
      <c r="D72" s="103"/>
      <c r="E72" s="110">
        <f t="shared" si="3"/>
        <v>380</v>
      </c>
      <c r="F72" s="110"/>
      <c r="G72" s="110">
        <v>380</v>
      </c>
      <c r="H72" s="110"/>
      <c r="I72" s="110">
        <f t="shared" si="4"/>
        <v>379.2</v>
      </c>
      <c r="J72" s="110"/>
      <c r="K72" s="110">
        <v>379.2</v>
      </c>
      <c r="L72" s="110"/>
      <c r="M72" s="137" t="s">
        <v>173</v>
      </c>
    </row>
    <row r="73" spans="1:13" ht="24.75" customHeight="1">
      <c r="A73" s="185"/>
      <c r="B73" s="137" t="s">
        <v>49</v>
      </c>
      <c r="C73" s="105"/>
      <c r="D73" s="105"/>
      <c r="E73" s="108">
        <f t="shared" si="3"/>
        <v>398.2</v>
      </c>
      <c r="F73" s="108"/>
      <c r="G73" s="108">
        <v>398.2</v>
      </c>
      <c r="H73" s="108"/>
      <c r="I73" s="108">
        <f t="shared" si="4"/>
        <v>388.6</v>
      </c>
      <c r="J73" s="108"/>
      <c r="K73" s="108">
        <v>388.6</v>
      </c>
      <c r="L73" s="108"/>
      <c r="M73" s="137" t="s">
        <v>167</v>
      </c>
    </row>
    <row r="74" spans="1:13" ht="23.25" customHeight="1">
      <c r="A74" s="185"/>
      <c r="B74" s="137" t="s">
        <v>50</v>
      </c>
      <c r="C74" s="105"/>
      <c r="D74" s="103"/>
      <c r="E74" s="110">
        <f t="shared" si="3"/>
        <v>312</v>
      </c>
      <c r="F74" s="110"/>
      <c r="G74" s="110">
        <v>312</v>
      </c>
      <c r="H74" s="110"/>
      <c r="I74" s="110">
        <f t="shared" si="4"/>
        <v>307.8</v>
      </c>
      <c r="J74" s="110"/>
      <c r="K74" s="110">
        <v>307.8</v>
      </c>
      <c r="L74" s="110"/>
      <c r="M74" s="137" t="s">
        <v>177</v>
      </c>
    </row>
    <row r="75" spans="1:13" ht="24" customHeight="1">
      <c r="A75" s="185"/>
      <c r="B75" s="137" t="s">
        <v>51</v>
      </c>
      <c r="C75" s="105"/>
      <c r="D75" s="103"/>
      <c r="E75" s="110">
        <f t="shared" si="3"/>
        <v>1200</v>
      </c>
      <c r="F75" s="110"/>
      <c r="G75" s="110">
        <v>1200</v>
      </c>
      <c r="H75" s="110"/>
      <c r="I75" s="110">
        <f t="shared" si="4"/>
        <v>1199.8</v>
      </c>
      <c r="J75" s="110"/>
      <c r="K75" s="110">
        <v>1199.8</v>
      </c>
      <c r="L75" s="110"/>
      <c r="M75" s="137" t="s">
        <v>161</v>
      </c>
    </row>
    <row r="76" spans="1:13" ht="25.5" customHeight="1">
      <c r="A76" s="185"/>
      <c r="B76" s="137" t="s">
        <v>52</v>
      </c>
      <c r="C76" s="105"/>
      <c r="D76" s="103"/>
      <c r="E76" s="110">
        <f t="shared" si="3"/>
        <v>2010.5</v>
      </c>
      <c r="F76" s="110"/>
      <c r="G76" s="110">
        <v>2010.5</v>
      </c>
      <c r="H76" s="110"/>
      <c r="I76" s="110">
        <f t="shared" si="4"/>
        <v>2008.2</v>
      </c>
      <c r="J76" s="110"/>
      <c r="K76" s="110">
        <v>2008.2</v>
      </c>
      <c r="L76" s="110"/>
      <c r="M76" s="137" t="s">
        <v>181</v>
      </c>
    </row>
    <row r="77" spans="1:13" ht="25.5" customHeight="1">
      <c r="A77" s="185"/>
      <c r="B77" s="137" t="s">
        <v>11</v>
      </c>
      <c r="C77" s="105"/>
      <c r="D77" s="103"/>
      <c r="E77" s="110">
        <f t="shared" si="3"/>
        <v>1466.3</v>
      </c>
      <c r="F77" s="110"/>
      <c r="G77" s="110">
        <v>1466.3</v>
      </c>
      <c r="H77" s="110"/>
      <c r="I77" s="110">
        <f t="shared" si="4"/>
        <v>1465.9</v>
      </c>
      <c r="J77" s="110"/>
      <c r="K77" s="110">
        <v>1465.9</v>
      </c>
      <c r="L77" s="110"/>
      <c r="M77" s="137" t="s">
        <v>157</v>
      </c>
    </row>
    <row r="78" spans="1:13" ht="24" customHeight="1">
      <c r="A78" s="186"/>
      <c r="B78" s="142" t="s">
        <v>53</v>
      </c>
      <c r="C78" s="105"/>
      <c r="D78" s="103"/>
      <c r="E78" s="110">
        <f t="shared" si="3"/>
        <v>859.5</v>
      </c>
      <c r="F78" s="110"/>
      <c r="G78" s="110">
        <v>859.5</v>
      </c>
      <c r="H78" s="110"/>
      <c r="I78" s="110">
        <f t="shared" si="4"/>
        <v>856.5</v>
      </c>
      <c r="J78" s="110"/>
      <c r="K78" s="110">
        <v>856.5</v>
      </c>
      <c r="L78" s="110"/>
      <c r="M78" s="137" t="s">
        <v>158</v>
      </c>
    </row>
    <row r="79" spans="1:13" ht="26.25" customHeight="1">
      <c r="A79" s="16"/>
      <c r="B79" s="12" t="s">
        <v>31</v>
      </c>
      <c r="C79" s="13"/>
      <c r="D79" s="13"/>
      <c r="E79" s="9">
        <f>SUM(E67+E69+E70+E71+E72+E73+E74+E75+E76+E77+E78)</f>
        <v>11598.8</v>
      </c>
      <c r="F79" s="9"/>
      <c r="G79" s="9">
        <f>G67+G68</f>
        <v>11598.8</v>
      </c>
      <c r="H79" s="9"/>
      <c r="I79" s="9">
        <f>I67+I68</f>
        <v>11376.6</v>
      </c>
      <c r="J79" s="9"/>
      <c r="K79" s="9">
        <f>K67+K68</f>
        <v>11376.6</v>
      </c>
      <c r="L79" s="9"/>
      <c r="M79" s="10"/>
    </row>
    <row r="80" spans="1:13" ht="20.25" customHeight="1">
      <c r="A80" s="187" t="s">
        <v>103</v>
      </c>
      <c r="B80" s="183"/>
      <c r="C80" s="183"/>
      <c r="D80" s="183"/>
      <c r="E80" s="183"/>
      <c r="F80" s="183"/>
      <c r="G80" s="183"/>
      <c r="H80" s="183"/>
      <c r="I80" s="183"/>
      <c r="J80" s="183"/>
      <c r="K80" s="183"/>
      <c r="L80" s="183"/>
      <c r="M80" s="188"/>
    </row>
    <row r="81" spans="1:13" ht="91.5" customHeight="1">
      <c r="A81" s="38"/>
      <c r="B81" s="143" t="s">
        <v>68</v>
      </c>
      <c r="C81" s="105" t="s">
        <v>24</v>
      </c>
      <c r="D81" s="105" t="s">
        <v>5</v>
      </c>
      <c r="E81" s="104">
        <f>G81</f>
        <v>1123.4</v>
      </c>
      <c r="F81" s="104"/>
      <c r="G81" s="104">
        <v>1123.4</v>
      </c>
      <c r="H81" s="104"/>
      <c r="I81" s="104">
        <f>K81</f>
        <v>265</v>
      </c>
      <c r="J81" s="104"/>
      <c r="K81" s="104">
        <v>265</v>
      </c>
      <c r="L81" s="104"/>
      <c r="M81" s="107" t="s">
        <v>222</v>
      </c>
    </row>
    <row r="82" spans="1:13" ht="27.75" customHeight="1">
      <c r="A82" s="11"/>
      <c r="B82" s="13" t="s">
        <v>32</v>
      </c>
      <c r="C82" s="13"/>
      <c r="D82" s="13"/>
      <c r="E82" s="15">
        <f>E81</f>
        <v>1123.4</v>
      </c>
      <c r="F82" s="15"/>
      <c r="G82" s="15">
        <f>G81</f>
        <v>1123.4</v>
      </c>
      <c r="H82" s="15"/>
      <c r="I82" s="15">
        <f>I81</f>
        <v>265</v>
      </c>
      <c r="J82" s="15"/>
      <c r="K82" s="15">
        <f>K81</f>
        <v>265</v>
      </c>
      <c r="L82" s="15"/>
      <c r="M82" s="14"/>
    </row>
    <row r="83" spans="1:13" ht="25.5" customHeight="1">
      <c r="A83" s="18"/>
      <c r="B83" s="166" t="s">
        <v>104</v>
      </c>
      <c r="C83" s="166"/>
      <c r="D83" s="166"/>
      <c r="E83" s="166"/>
      <c r="F83" s="166"/>
      <c r="G83" s="166"/>
      <c r="H83" s="166"/>
      <c r="I83" s="166"/>
      <c r="J83" s="166"/>
      <c r="K83" s="166"/>
      <c r="L83" s="166"/>
      <c r="M83" s="167"/>
    </row>
    <row r="84" spans="1:13" s="17" customFormat="1" ht="151.5" customHeight="1">
      <c r="A84" s="39"/>
      <c r="B84" s="109" t="s">
        <v>69</v>
      </c>
      <c r="C84" s="136" t="s">
        <v>9</v>
      </c>
      <c r="D84" s="105" t="s">
        <v>5</v>
      </c>
      <c r="E84" s="108">
        <f>G84</f>
        <v>4238</v>
      </c>
      <c r="F84" s="108"/>
      <c r="G84" s="108">
        <v>4238</v>
      </c>
      <c r="H84" s="108"/>
      <c r="I84" s="108">
        <f>K84</f>
        <v>4237.55421</v>
      </c>
      <c r="J84" s="108"/>
      <c r="K84" s="108">
        <v>4237.55421</v>
      </c>
      <c r="L84" s="108"/>
      <c r="M84" s="109" t="s">
        <v>194</v>
      </c>
    </row>
    <row r="85" spans="1:13" ht="29.25" customHeight="1">
      <c r="A85" s="20"/>
      <c r="B85" s="12" t="s">
        <v>33</v>
      </c>
      <c r="C85" s="13"/>
      <c r="D85" s="13"/>
      <c r="E85" s="9">
        <f>SUM(E84)</f>
        <v>4238</v>
      </c>
      <c r="F85" s="9"/>
      <c r="G85" s="9">
        <f>SUM(G84)</f>
        <v>4238</v>
      </c>
      <c r="H85" s="9"/>
      <c r="I85" s="9">
        <f>SUM(I84)</f>
        <v>4237.55421</v>
      </c>
      <c r="J85" s="9"/>
      <c r="K85" s="9">
        <f>SUM(K84)</f>
        <v>4237.55421</v>
      </c>
      <c r="L85" s="9"/>
      <c r="M85" s="13"/>
    </row>
    <row r="86" spans="1:13" ht="31.5" customHeight="1">
      <c r="A86" s="168" t="s">
        <v>105</v>
      </c>
      <c r="B86" s="169"/>
      <c r="C86" s="169"/>
      <c r="D86" s="169"/>
      <c r="E86" s="169"/>
      <c r="F86" s="169"/>
      <c r="G86" s="169"/>
      <c r="H86" s="169"/>
      <c r="I86" s="169"/>
      <c r="J86" s="169"/>
      <c r="K86" s="169"/>
      <c r="L86" s="169"/>
      <c r="M86" s="170"/>
    </row>
    <row r="87" spans="1:13" ht="127.5" customHeight="1">
      <c r="A87" s="184"/>
      <c r="B87" s="80" t="s">
        <v>190</v>
      </c>
      <c r="C87" s="115" t="s">
        <v>61</v>
      </c>
      <c r="D87" s="115" t="s">
        <v>5</v>
      </c>
      <c r="E87" s="113">
        <f>H87+G87</f>
        <v>742.6000000000001</v>
      </c>
      <c r="F87" s="113"/>
      <c r="G87" s="113">
        <f>G89</f>
        <v>371.30000000000007</v>
      </c>
      <c r="H87" s="113">
        <f>H88</f>
        <v>371.3</v>
      </c>
      <c r="I87" s="113">
        <f>L87+K87</f>
        <v>545.4</v>
      </c>
      <c r="J87" s="113"/>
      <c r="K87" s="113">
        <f>K89</f>
        <v>272.4</v>
      </c>
      <c r="L87" s="113">
        <f>L88</f>
        <v>273</v>
      </c>
      <c r="M87" s="103" t="s">
        <v>191</v>
      </c>
    </row>
    <row r="88" spans="1:13" ht="31.5" customHeight="1">
      <c r="A88" s="185"/>
      <c r="B88" s="87" t="s">
        <v>72</v>
      </c>
      <c r="C88" s="88"/>
      <c r="D88" s="88"/>
      <c r="E88" s="89">
        <f>H88</f>
        <v>371.3</v>
      </c>
      <c r="F88" s="89"/>
      <c r="G88" s="89"/>
      <c r="H88" s="89">
        <v>371.3</v>
      </c>
      <c r="I88" s="89">
        <f>L88</f>
        <v>273</v>
      </c>
      <c r="J88" s="89"/>
      <c r="K88" s="89"/>
      <c r="L88" s="89">
        <v>273</v>
      </c>
      <c r="M88" s="90"/>
    </row>
    <row r="89" spans="1:13" ht="26.25" customHeight="1">
      <c r="A89" s="185"/>
      <c r="B89" s="91" t="s">
        <v>63</v>
      </c>
      <c r="C89" s="78"/>
      <c r="D89" s="78"/>
      <c r="E89" s="92">
        <f>H89+G89</f>
        <v>371.30000000000007</v>
      </c>
      <c r="F89" s="92"/>
      <c r="G89" s="92">
        <f>G90+G91+G92+G93+G94+G95+G96+G97+G98+G99</f>
        <v>371.30000000000007</v>
      </c>
      <c r="H89" s="92"/>
      <c r="I89" s="92">
        <f>I90+I91+I92+I93+I94+I95+I96+I97+I98+I99</f>
        <v>272.4</v>
      </c>
      <c r="J89" s="92"/>
      <c r="K89" s="92">
        <f>K90+K91+K92+K93+K94+K95+K96+K97+K98+K99</f>
        <v>272.4</v>
      </c>
      <c r="L89" s="92"/>
      <c r="M89" s="78"/>
    </row>
    <row r="90" spans="1:13" ht="28.5" customHeight="1">
      <c r="A90" s="185"/>
      <c r="B90" s="109" t="s">
        <v>45</v>
      </c>
      <c r="C90" s="105"/>
      <c r="D90" s="105"/>
      <c r="E90" s="108">
        <f aca="true" t="shared" si="5" ref="E90:E97">G90</f>
        <v>65.6</v>
      </c>
      <c r="F90" s="108"/>
      <c r="G90" s="108">
        <v>65.6</v>
      </c>
      <c r="H90" s="108"/>
      <c r="I90" s="108">
        <f aca="true" t="shared" si="6" ref="I90:I97">K90</f>
        <v>50.2</v>
      </c>
      <c r="J90" s="108"/>
      <c r="K90" s="108">
        <v>50.2</v>
      </c>
      <c r="L90" s="108"/>
      <c r="M90" s="137" t="s">
        <v>168</v>
      </c>
    </row>
    <row r="91" spans="1:13" ht="28.5" customHeight="1">
      <c r="A91" s="185"/>
      <c r="B91" s="109" t="s">
        <v>46</v>
      </c>
      <c r="C91" s="105"/>
      <c r="D91" s="105"/>
      <c r="E91" s="108">
        <f t="shared" si="5"/>
        <v>50.4</v>
      </c>
      <c r="F91" s="108"/>
      <c r="G91" s="108">
        <v>50.4</v>
      </c>
      <c r="H91" s="108"/>
      <c r="I91" s="108">
        <f t="shared" si="6"/>
        <v>49.5</v>
      </c>
      <c r="J91" s="108"/>
      <c r="K91" s="108">
        <v>49.5</v>
      </c>
      <c r="L91" s="108"/>
      <c r="M91" s="137" t="s">
        <v>169</v>
      </c>
    </row>
    <row r="92" spans="1:13" ht="25.5" customHeight="1">
      <c r="A92" s="185"/>
      <c r="B92" s="109" t="s">
        <v>47</v>
      </c>
      <c r="C92" s="105"/>
      <c r="D92" s="105"/>
      <c r="E92" s="108">
        <f t="shared" si="5"/>
        <v>25</v>
      </c>
      <c r="F92" s="108"/>
      <c r="G92" s="108">
        <v>25</v>
      </c>
      <c r="H92" s="108"/>
      <c r="I92" s="108">
        <f t="shared" si="6"/>
        <v>23.4</v>
      </c>
      <c r="J92" s="108"/>
      <c r="K92" s="108">
        <v>23.4</v>
      </c>
      <c r="L92" s="108"/>
      <c r="M92" s="137" t="s">
        <v>137</v>
      </c>
    </row>
    <row r="93" spans="1:13" ht="28.5" customHeight="1">
      <c r="A93" s="185"/>
      <c r="B93" s="109" t="s">
        <v>48</v>
      </c>
      <c r="C93" s="105"/>
      <c r="D93" s="105"/>
      <c r="E93" s="108">
        <f t="shared" si="5"/>
        <v>55.1</v>
      </c>
      <c r="F93" s="108"/>
      <c r="G93" s="108">
        <v>55.1</v>
      </c>
      <c r="H93" s="108"/>
      <c r="I93" s="108">
        <f t="shared" si="6"/>
        <v>29</v>
      </c>
      <c r="J93" s="108"/>
      <c r="K93" s="108">
        <v>29</v>
      </c>
      <c r="L93" s="108"/>
      <c r="M93" s="137" t="s">
        <v>174</v>
      </c>
    </row>
    <row r="94" spans="1:13" ht="30" customHeight="1">
      <c r="A94" s="185"/>
      <c r="B94" s="109" t="s">
        <v>49</v>
      </c>
      <c r="C94" s="105"/>
      <c r="D94" s="105"/>
      <c r="E94" s="108">
        <f t="shared" si="5"/>
        <v>47.7</v>
      </c>
      <c r="F94" s="108"/>
      <c r="G94" s="108">
        <v>47.7</v>
      </c>
      <c r="H94" s="108"/>
      <c r="I94" s="108">
        <f t="shared" si="6"/>
        <v>30.8</v>
      </c>
      <c r="J94" s="108"/>
      <c r="K94" s="108">
        <v>30.8</v>
      </c>
      <c r="L94" s="108"/>
      <c r="M94" s="137" t="s">
        <v>170</v>
      </c>
    </row>
    <row r="95" spans="1:13" ht="29.25" customHeight="1">
      <c r="A95" s="185"/>
      <c r="B95" s="109" t="s">
        <v>50</v>
      </c>
      <c r="C95" s="105"/>
      <c r="D95" s="105"/>
      <c r="E95" s="108">
        <f t="shared" si="5"/>
        <v>14.1</v>
      </c>
      <c r="F95" s="108"/>
      <c r="G95" s="108">
        <v>14.1</v>
      </c>
      <c r="H95" s="108"/>
      <c r="I95" s="108">
        <f t="shared" si="6"/>
        <v>10.6</v>
      </c>
      <c r="J95" s="108"/>
      <c r="K95" s="108">
        <v>10.6</v>
      </c>
      <c r="L95" s="108"/>
      <c r="M95" s="137" t="s">
        <v>171</v>
      </c>
    </row>
    <row r="96" spans="1:13" ht="22.5" customHeight="1">
      <c r="A96" s="185"/>
      <c r="B96" s="109" t="s">
        <v>51</v>
      </c>
      <c r="C96" s="105"/>
      <c r="D96" s="105"/>
      <c r="E96" s="108">
        <f t="shared" si="5"/>
        <v>23.1</v>
      </c>
      <c r="F96" s="108"/>
      <c r="G96" s="108">
        <v>23.1</v>
      </c>
      <c r="H96" s="108"/>
      <c r="I96" s="108">
        <f t="shared" si="6"/>
        <v>22.2</v>
      </c>
      <c r="J96" s="108"/>
      <c r="K96" s="108">
        <v>22.2</v>
      </c>
      <c r="L96" s="108"/>
      <c r="M96" s="137" t="s">
        <v>162</v>
      </c>
    </row>
    <row r="97" spans="1:13" ht="23.25" customHeight="1">
      <c r="A97" s="185"/>
      <c r="B97" s="109" t="s">
        <v>52</v>
      </c>
      <c r="C97" s="105"/>
      <c r="D97" s="105"/>
      <c r="E97" s="108">
        <f t="shared" si="5"/>
        <v>50</v>
      </c>
      <c r="F97" s="108"/>
      <c r="G97" s="108">
        <v>50</v>
      </c>
      <c r="H97" s="108"/>
      <c r="I97" s="108">
        <f t="shared" si="6"/>
        <v>41.9</v>
      </c>
      <c r="J97" s="108"/>
      <c r="K97" s="108">
        <v>41.9</v>
      </c>
      <c r="L97" s="108"/>
      <c r="M97" s="137" t="s">
        <v>138</v>
      </c>
    </row>
    <row r="98" spans="1:13" ht="22.5" customHeight="1">
      <c r="A98" s="185"/>
      <c r="B98" s="109" t="s">
        <v>11</v>
      </c>
      <c r="C98" s="105"/>
      <c r="D98" s="105"/>
      <c r="E98" s="108">
        <f>G98</f>
        <v>30.3</v>
      </c>
      <c r="F98" s="108"/>
      <c r="G98" s="108">
        <v>30.3</v>
      </c>
      <c r="H98" s="108"/>
      <c r="I98" s="108">
        <f>K98</f>
        <v>6.5</v>
      </c>
      <c r="J98" s="108"/>
      <c r="K98" s="108">
        <v>6.5</v>
      </c>
      <c r="L98" s="108"/>
      <c r="M98" s="137" t="s">
        <v>172</v>
      </c>
    </row>
    <row r="99" spans="1:13" ht="27" customHeight="1">
      <c r="A99" s="186"/>
      <c r="B99" s="109" t="s">
        <v>53</v>
      </c>
      <c r="C99" s="105"/>
      <c r="D99" s="105"/>
      <c r="E99" s="108">
        <f>G99</f>
        <v>10</v>
      </c>
      <c r="F99" s="108"/>
      <c r="G99" s="108">
        <v>10</v>
      </c>
      <c r="H99" s="108"/>
      <c r="I99" s="108">
        <f>K99</f>
        <v>8.3</v>
      </c>
      <c r="J99" s="108"/>
      <c r="K99" s="108">
        <v>8.3</v>
      </c>
      <c r="L99" s="108"/>
      <c r="M99" s="137" t="s">
        <v>159</v>
      </c>
    </row>
    <row r="100" spans="1:13" ht="27.75" customHeight="1">
      <c r="A100" s="33"/>
      <c r="B100" s="12" t="s">
        <v>34</v>
      </c>
      <c r="C100" s="23"/>
      <c r="D100" s="24"/>
      <c r="E100" s="24">
        <f>H100+G100</f>
        <v>742.6000000000001</v>
      </c>
      <c r="F100" s="24"/>
      <c r="G100" s="24">
        <f>G87</f>
        <v>371.30000000000007</v>
      </c>
      <c r="H100" s="24">
        <f>H87</f>
        <v>371.3</v>
      </c>
      <c r="I100" s="24">
        <f>L100+K100</f>
        <v>545.4</v>
      </c>
      <c r="J100" s="24"/>
      <c r="K100" s="24">
        <f>K87</f>
        <v>272.4</v>
      </c>
      <c r="L100" s="24">
        <f>L87</f>
        <v>273</v>
      </c>
      <c r="M100" s="23"/>
    </row>
    <row r="101" spans="1:13" ht="30" customHeight="1">
      <c r="A101" s="174" t="s">
        <v>106</v>
      </c>
      <c r="B101" s="175"/>
      <c r="C101" s="175"/>
      <c r="D101" s="175"/>
      <c r="E101" s="175"/>
      <c r="F101" s="175"/>
      <c r="G101" s="175"/>
      <c r="H101" s="175"/>
      <c r="I101" s="175"/>
      <c r="J101" s="175"/>
      <c r="K101" s="175"/>
      <c r="L101" s="175"/>
      <c r="M101" s="176"/>
    </row>
    <row r="102" spans="1:13" ht="162" customHeight="1">
      <c r="A102" s="205" t="s">
        <v>107</v>
      </c>
      <c r="B102" s="70" t="s">
        <v>189</v>
      </c>
      <c r="C102" s="144" t="s">
        <v>136</v>
      </c>
      <c r="D102" s="145" t="s">
        <v>5</v>
      </c>
      <c r="E102" s="108">
        <f>E103+E104</f>
        <v>5666.400000000001</v>
      </c>
      <c r="F102" s="108"/>
      <c r="G102" s="108">
        <f>G103+G104</f>
        <v>5666.400000000001</v>
      </c>
      <c r="H102" s="108"/>
      <c r="I102" s="108">
        <f>I103+I104</f>
        <v>5534.1</v>
      </c>
      <c r="J102" s="108"/>
      <c r="K102" s="108">
        <f>K103+K104</f>
        <v>5534.1</v>
      </c>
      <c r="L102" s="108"/>
      <c r="M102" s="146" t="s">
        <v>188</v>
      </c>
    </row>
    <row r="103" spans="1:13" ht="34.5" customHeight="1">
      <c r="A103" s="205"/>
      <c r="B103" s="93" t="s">
        <v>71</v>
      </c>
      <c r="C103" s="94"/>
      <c r="D103" s="95"/>
      <c r="E103" s="96">
        <f aca="true" t="shared" si="7" ref="E103:E114">G103</f>
        <v>1148.8</v>
      </c>
      <c r="F103" s="96"/>
      <c r="G103" s="96">
        <v>1148.8</v>
      </c>
      <c r="H103" s="96"/>
      <c r="I103" s="96">
        <f aca="true" t="shared" si="8" ref="I103:I114">K103</f>
        <v>1144.4</v>
      </c>
      <c r="J103" s="96"/>
      <c r="K103" s="96">
        <v>1144.4</v>
      </c>
      <c r="L103" s="96"/>
      <c r="M103" s="228" t="s">
        <v>186</v>
      </c>
    </row>
    <row r="104" spans="1:13" ht="29.25" customHeight="1">
      <c r="A104" s="205"/>
      <c r="B104" s="91" t="s">
        <v>63</v>
      </c>
      <c r="C104" s="97"/>
      <c r="D104" s="98"/>
      <c r="E104" s="86">
        <f t="shared" si="7"/>
        <v>4517.6</v>
      </c>
      <c r="F104" s="86"/>
      <c r="G104" s="86">
        <f>G105+G106+G107+G108+G109+G110+G111+G112+G113+G114</f>
        <v>4517.6</v>
      </c>
      <c r="H104" s="86"/>
      <c r="I104" s="86">
        <f t="shared" si="8"/>
        <v>4389.700000000001</v>
      </c>
      <c r="J104" s="86"/>
      <c r="K104" s="86">
        <f>K105+K106+K107+K108+K109+K110+K111+K112+K113+K114</f>
        <v>4389.700000000001</v>
      </c>
      <c r="L104" s="86"/>
      <c r="M104" s="97" t="s">
        <v>187</v>
      </c>
    </row>
    <row r="105" spans="1:13" ht="22.5" customHeight="1">
      <c r="A105" s="205"/>
      <c r="B105" s="109" t="s">
        <v>45</v>
      </c>
      <c r="C105" s="111"/>
      <c r="D105" s="147"/>
      <c r="E105" s="110">
        <f t="shared" si="7"/>
        <v>0</v>
      </c>
      <c r="F105" s="110"/>
      <c r="G105" s="110">
        <v>0</v>
      </c>
      <c r="H105" s="110"/>
      <c r="I105" s="110">
        <f t="shared" si="8"/>
        <v>0</v>
      </c>
      <c r="J105" s="110"/>
      <c r="K105" s="110">
        <v>0</v>
      </c>
      <c r="L105" s="110"/>
      <c r="M105" s="111" t="s">
        <v>122</v>
      </c>
    </row>
    <row r="106" spans="1:13" ht="25.5" customHeight="1">
      <c r="A106" s="205"/>
      <c r="B106" s="109" t="s">
        <v>46</v>
      </c>
      <c r="C106" s="111"/>
      <c r="D106" s="147"/>
      <c r="E106" s="110">
        <f t="shared" si="7"/>
        <v>532</v>
      </c>
      <c r="F106" s="110"/>
      <c r="G106" s="110">
        <v>532</v>
      </c>
      <c r="H106" s="110"/>
      <c r="I106" s="110">
        <f t="shared" si="8"/>
        <v>511.5</v>
      </c>
      <c r="J106" s="110"/>
      <c r="K106" s="110">
        <v>511.5</v>
      </c>
      <c r="L106" s="110"/>
      <c r="M106" s="111" t="s">
        <v>165</v>
      </c>
    </row>
    <row r="107" spans="1:13" ht="26.25" customHeight="1">
      <c r="A107" s="205"/>
      <c r="B107" s="109" t="s">
        <v>47</v>
      </c>
      <c r="C107" s="111"/>
      <c r="D107" s="147"/>
      <c r="E107" s="110">
        <f t="shared" si="7"/>
        <v>658.5</v>
      </c>
      <c r="F107" s="110"/>
      <c r="G107" s="110">
        <v>658.5</v>
      </c>
      <c r="H107" s="110"/>
      <c r="I107" s="110">
        <f t="shared" si="8"/>
        <v>583.9</v>
      </c>
      <c r="J107" s="110"/>
      <c r="K107" s="110">
        <v>583.9</v>
      </c>
      <c r="L107" s="110"/>
      <c r="M107" s="146" t="s">
        <v>155</v>
      </c>
    </row>
    <row r="108" spans="1:13" ht="27.75" customHeight="1">
      <c r="A108" s="205"/>
      <c r="B108" s="109" t="s">
        <v>48</v>
      </c>
      <c r="C108" s="111"/>
      <c r="D108" s="147"/>
      <c r="E108" s="110">
        <f t="shared" si="7"/>
        <v>882</v>
      </c>
      <c r="F108" s="110"/>
      <c r="G108" s="110">
        <v>882</v>
      </c>
      <c r="H108" s="110"/>
      <c r="I108" s="110">
        <f t="shared" si="8"/>
        <v>881.7</v>
      </c>
      <c r="J108" s="110"/>
      <c r="K108" s="110">
        <v>881.7</v>
      </c>
      <c r="L108" s="110"/>
      <c r="M108" s="146" t="s">
        <v>175</v>
      </c>
    </row>
    <row r="109" spans="1:13" ht="27.75" customHeight="1">
      <c r="A109" s="205"/>
      <c r="B109" s="109" t="s">
        <v>49</v>
      </c>
      <c r="C109" s="111"/>
      <c r="D109" s="147"/>
      <c r="E109" s="110">
        <f t="shared" si="7"/>
        <v>455.3</v>
      </c>
      <c r="F109" s="110"/>
      <c r="G109" s="110">
        <v>455.3</v>
      </c>
      <c r="H109" s="110"/>
      <c r="I109" s="110">
        <f t="shared" si="8"/>
        <v>434.4</v>
      </c>
      <c r="J109" s="110"/>
      <c r="K109" s="110">
        <v>434.4</v>
      </c>
      <c r="L109" s="110"/>
      <c r="M109" s="146" t="s">
        <v>166</v>
      </c>
    </row>
    <row r="110" spans="1:13" ht="26.25" customHeight="1">
      <c r="A110" s="205"/>
      <c r="B110" s="109" t="s">
        <v>50</v>
      </c>
      <c r="C110" s="146"/>
      <c r="D110" s="145"/>
      <c r="E110" s="108">
        <f t="shared" si="7"/>
        <v>153.4</v>
      </c>
      <c r="F110" s="108"/>
      <c r="G110" s="108">
        <v>153.4</v>
      </c>
      <c r="H110" s="108"/>
      <c r="I110" s="108">
        <f t="shared" si="8"/>
        <v>152.5</v>
      </c>
      <c r="J110" s="108"/>
      <c r="K110" s="108">
        <v>152.5</v>
      </c>
      <c r="L110" s="108"/>
      <c r="M110" s="146" t="s">
        <v>178</v>
      </c>
    </row>
    <row r="111" spans="1:13" ht="29.25" customHeight="1">
      <c r="A111" s="205"/>
      <c r="B111" s="109" t="s">
        <v>51</v>
      </c>
      <c r="C111" s="111"/>
      <c r="D111" s="147"/>
      <c r="E111" s="110">
        <f t="shared" si="7"/>
        <v>289.1</v>
      </c>
      <c r="F111" s="110"/>
      <c r="G111" s="110">
        <v>289.1</v>
      </c>
      <c r="H111" s="110"/>
      <c r="I111" s="110">
        <f t="shared" si="8"/>
        <v>289</v>
      </c>
      <c r="J111" s="110"/>
      <c r="K111" s="110">
        <v>289</v>
      </c>
      <c r="L111" s="110"/>
      <c r="M111" s="146" t="s">
        <v>163</v>
      </c>
    </row>
    <row r="112" spans="1:13" ht="27" customHeight="1">
      <c r="A112" s="205"/>
      <c r="B112" s="109" t="s">
        <v>52</v>
      </c>
      <c r="C112" s="111"/>
      <c r="D112" s="147"/>
      <c r="E112" s="110">
        <f t="shared" si="7"/>
        <v>875.1</v>
      </c>
      <c r="F112" s="110"/>
      <c r="G112" s="110">
        <v>875.1</v>
      </c>
      <c r="H112" s="110"/>
      <c r="I112" s="110">
        <f t="shared" si="8"/>
        <v>872.4</v>
      </c>
      <c r="J112" s="110"/>
      <c r="K112" s="110">
        <v>872.4</v>
      </c>
      <c r="L112" s="110"/>
      <c r="M112" s="146" t="s">
        <v>182</v>
      </c>
    </row>
    <row r="113" spans="1:13" ht="27" customHeight="1">
      <c r="A113" s="205"/>
      <c r="B113" s="109" t="s">
        <v>11</v>
      </c>
      <c r="C113" s="111"/>
      <c r="D113" s="147"/>
      <c r="E113" s="110">
        <f t="shared" si="7"/>
        <v>375.9</v>
      </c>
      <c r="F113" s="110"/>
      <c r="G113" s="110">
        <v>375.9</v>
      </c>
      <c r="H113" s="110"/>
      <c r="I113" s="110">
        <f t="shared" si="8"/>
        <v>372.2</v>
      </c>
      <c r="J113" s="110"/>
      <c r="K113" s="110">
        <v>372.2</v>
      </c>
      <c r="L113" s="110"/>
      <c r="M113" s="111" t="s">
        <v>156</v>
      </c>
    </row>
    <row r="114" spans="1:13" ht="26.25" customHeight="1">
      <c r="A114" s="205"/>
      <c r="B114" s="109" t="s">
        <v>53</v>
      </c>
      <c r="C114" s="111"/>
      <c r="D114" s="147"/>
      <c r="E114" s="110">
        <f t="shared" si="7"/>
        <v>296.3</v>
      </c>
      <c r="F114" s="110"/>
      <c r="G114" s="110">
        <v>296.3</v>
      </c>
      <c r="H114" s="110"/>
      <c r="I114" s="110">
        <f t="shared" si="8"/>
        <v>292.1</v>
      </c>
      <c r="J114" s="110"/>
      <c r="K114" s="110">
        <v>292.1</v>
      </c>
      <c r="L114" s="110"/>
      <c r="M114" s="111" t="s">
        <v>160</v>
      </c>
    </row>
    <row r="115" spans="1:13" ht="105.75" customHeight="1">
      <c r="A115" s="41" t="s">
        <v>108</v>
      </c>
      <c r="B115" s="109" t="s">
        <v>70</v>
      </c>
      <c r="C115" s="136" t="s">
        <v>24</v>
      </c>
      <c r="D115" s="147" t="s">
        <v>5</v>
      </c>
      <c r="E115" s="110">
        <f>G115</f>
        <v>400</v>
      </c>
      <c r="F115" s="110"/>
      <c r="G115" s="110">
        <v>400</v>
      </c>
      <c r="H115" s="110"/>
      <c r="I115" s="110">
        <f>K115</f>
        <v>399.6</v>
      </c>
      <c r="J115" s="110"/>
      <c r="K115" s="110">
        <v>399.6</v>
      </c>
      <c r="L115" s="110"/>
      <c r="M115" s="111" t="s">
        <v>197</v>
      </c>
    </row>
    <row r="116" spans="1:13" ht="22.5" customHeight="1">
      <c r="A116" s="33"/>
      <c r="B116" s="12" t="s">
        <v>65</v>
      </c>
      <c r="C116" s="23"/>
      <c r="D116" s="24"/>
      <c r="E116" s="24">
        <f>E103+E104+E115</f>
        <v>6066.400000000001</v>
      </c>
      <c r="F116" s="24"/>
      <c r="G116" s="24">
        <f>G103+G104+G115</f>
        <v>6066.400000000001</v>
      </c>
      <c r="H116" s="24"/>
      <c r="I116" s="24">
        <f>I103+I104+I115</f>
        <v>5933.700000000001</v>
      </c>
      <c r="J116" s="24"/>
      <c r="K116" s="24">
        <f>K103+K104+K115</f>
        <v>5933.700000000001</v>
      </c>
      <c r="L116" s="24"/>
      <c r="M116" s="23"/>
    </row>
    <row r="117" spans="1:13" ht="24.75" customHeight="1">
      <c r="A117" s="174" t="s">
        <v>109</v>
      </c>
      <c r="B117" s="175"/>
      <c r="C117" s="175"/>
      <c r="D117" s="175"/>
      <c r="E117" s="175"/>
      <c r="F117" s="175"/>
      <c r="G117" s="175"/>
      <c r="H117" s="175"/>
      <c r="I117" s="175"/>
      <c r="J117" s="175"/>
      <c r="K117" s="175"/>
      <c r="L117" s="175"/>
      <c r="M117" s="176"/>
    </row>
    <row r="118" spans="1:13" ht="174" customHeight="1">
      <c r="A118" s="148" t="s">
        <v>129</v>
      </c>
      <c r="B118" s="109" t="s">
        <v>82</v>
      </c>
      <c r="C118" s="146" t="s">
        <v>24</v>
      </c>
      <c r="D118" s="145" t="s">
        <v>5</v>
      </c>
      <c r="E118" s="108">
        <f>G118</f>
        <v>860220.7</v>
      </c>
      <c r="F118" s="108"/>
      <c r="G118" s="108">
        <v>860220.7</v>
      </c>
      <c r="H118" s="108"/>
      <c r="I118" s="108">
        <f>K118</f>
        <v>858150.6</v>
      </c>
      <c r="J118" s="108"/>
      <c r="K118" s="108">
        <v>858150.6</v>
      </c>
      <c r="L118" s="108"/>
      <c r="M118" s="149" t="s">
        <v>184</v>
      </c>
    </row>
    <row r="119" spans="1:13" ht="184.5" customHeight="1">
      <c r="A119" s="150" t="s">
        <v>130</v>
      </c>
      <c r="B119" s="118" t="s">
        <v>232</v>
      </c>
      <c r="C119" s="146" t="s">
        <v>24</v>
      </c>
      <c r="D119" s="145" t="s">
        <v>5</v>
      </c>
      <c r="E119" s="110">
        <f>G119</f>
        <v>1698.4</v>
      </c>
      <c r="F119" s="110"/>
      <c r="G119" s="110">
        <v>1698.4</v>
      </c>
      <c r="H119" s="110"/>
      <c r="I119" s="110">
        <f>K119</f>
        <v>1565.1</v>
      </c>
      <c r="J119" s="110"/>
      <c r="K119" s="110">
        <v>1565.1</v>
      </c>
      <c r="L119" s="110"/>
      <c r="M119" s="151" t="s">
        <v>223</v>
      </c>
    </row>
    <row r="120" spans="1:13" ht="21" customHeight="1">
      <c r="A120" s="155"/>
      <c r="B120" s="156" t="s">
        <v>118</v>
      </c>
      <c r="C120" s="157"/>
      <c r="D120" s="158"/>
      <c r="E120" s="158">
        <f>G120</f>
        <v>861919.1</v>
      </c>
      <c r="F120" s="158"/>
      <c r="G120" s="158">
        <f>G118+G119</f>
        <v>861919.1</v>
      </c>
      <c r="H120" s="158"/>
      <c r="I120" s="158">
        <f>K120</f>
        <v>859715.7</v>
      </c>
      <c r="J120" s="158"/>
      <c r="K120" s="158">
        <f>K118+K119</f>
        <v>859715.7</v>
      </c>
      <c r="L120" s="158"/>
      <c r="M120" s="157"/>
    </row>
    <row r="121" spans="1:13" ht="26.25" customHeight="1">
      <c r="A121" s="163" t="s">
        <v>110</v>
      </c>
      <c r="B121" s="164"/>
      <c r="C121" s="164"/>
      <c r="D121" s="164"/>
      <c r="E121" s="164"/>
      <c r="F121" s="164"/>
      <c r="G121" s="164"/>
      <c r="H121" s="164"/>
      <c r="I121" s="164"/>
      <c r="J121" s="164"/>
      <c r="K121" s="164"/>
      <c r="L121" s="164"/>
      <c r="M121" s="165"/>
    </row>
    <row r="122" spans="1:13" ht="75" customHeight="1">
      <c r="A122" s="152"/>
      <c r="B122" s="118" t="s">
        <v>3</v>
      </c>
      <c r="C122" s="111" t="s">
        <v>24</v>
      </c>
      <c r="D122" s="147" t="s">
        <v>5</v>
      </c>
      <c r="E122" s="110">
        <f>G122</f>
        <v>2500</v>
      </c>
      <c r="F122" s="110"/>
      <c r="G122" s="110">
        <v>2500</v>
      </c>
      <c r="H122" s="110"/>
      <c r="I122" s="110">
        <f>K122</f>
        <v>1875.5</v>
      </c>
      <c r="J122" s="110"/>
      <c r="K122" s="110">
        <v>1875.5</v>
      </c>
      <c r="L122" s="110"/>
      <c r="M122" s="111" t="s">
        <v>185</v>
      </c>
    </row>
    <row r="123" spans="1:13" ht="22.5" customHeight="1">
      <c r="A123" s="155"/>
      <c r="B123" s="156" t="s">
        <v>66</v>
      </c>
      <c r="C123" s="157"/>
      <c r="D123" s="158"/>
      <c r="E123" s="158">
        <f>G123</f>
        <v>2500</v>
      </c>
      <c r="F123" s="158"/>
      <c r="G123" s="158">
        <f>G122</f>
        <v>2500</v>
      </c>
      <c r="H123" s="158"/>
      <c r="I123" s="158">
        <f>K123</f>
        <v>1875.5</v>
      </c>
      <c r="J123" s="158"/>
      <c r="K123" s="158">
        <f>K122</f>
        <v>1875.5</v>
      </c>
      <c r="L123" s="158"/>
      <c r="M123" s="157"/>
    </row>
    <row r="124" spans="1:13" ht="25.5" customHeight="1">
      <c r="A124" s="163" t="s">
        <v>111</v>
      </c>
      <c r="B124" s="164"/>
      <c r="C124" s="164"/>
      <c r="D124" s="164"/>
      <c r="E124" s="164"/>
      <c r="F124" s="164"/>
      <c r="G124" s="164"/>
      <c r="H124" s="164"/>
      <c r="I124" s="164"/>
      <c r="J124" s="164"/>
      <c r="K124" s="164"/>
      <c r="L124" s="164"/>
      <c r="M124" s="165"/>
    </row>
    <row r="125" spans="1:13" ht="67.5" customHeight="1">
      <c r="A125" s="148" t="s">
        <v>131</v>
      </c>
      <c r="B125" s="109" t="s">
        <v>112</v>
      </c>
      <c r="C125" s="111" t="s">
        <v>24</v>
      </c>
      <c r="D125" s="136" t="s">
        <v>113</v>
      </c>
      <c r="E125" s="108">
        <f>G125</f>
        <v>85.5</v>
      </c>
      <c r="F125" s="108"/>
      <c r="G125" s="108">
        <v>85.5</v>
      </c>
      <c r="H125" s="154"/>
      <c r="I125" s="108">
        <f>K125</f>
        <v>0</v>
      </c>
      <c r="J125" s="108"/>
      <c r="K125" s="108">
        <v>0</v>
      </c>
      <c r="L125" s="154"/>
      <c r="M125" s="105" t="s">
        <v>227</v>
      </c>
    </row>
    <row r="126" spans="1:13" ht="278.25" customHeight="1">
      <c r="A126" s="150" t="s">
        <v>132</v>
      </c>
      <c r="B126" s="118" t="s">
        <v>133</v>
      </c>
      <c r="C126" s="111" t="s">
        <v>134</v>
      </c>
      <c r="D126" s="136" t="s">
        <v>113</v>
      </c>
      <c r="E126" s="110">
        <f>G126</f>
        <v>17883.9</v>
      </c>
      <c r="F126" s="110"/>
      <c r="G126" s="110">
        <v>17883.9</v>
      </c>
      <c r="H126" s="153"/>
      <c r="I126" s="110">
        <f>K126</f>
        <v>1554.6</v>
      </c>
      <c r="J126" s="110"/>
      <c r="K126" s="110">
        <v>1554.6</v>
      </c>
      <c r="L126" s="153"/>
      <c r="M126" s="103" t="s">
        <v>234</v>
      </c>
    </row>
    <row r="127" spans="1:13" ht="25.5" customHeight="1">
      <c r="A127" s="33"/>
      <c r="B127" s="30" t="s">
        <v>4</v>
      </c>
      <c r="C127" s="23"/>
      <c r="D127" s="24"/>
      <c r="E127" s="24">
        <f>G127</f>
        <v>17969.4</v>
      </c>
      <c r="F127" s="24"/>
      <c r="G127" s="24">
        <f>G125+G126</f>
        <v>17969.4</v>
      </c>
      <c r="H127" s="24"/>
      <c r="I127" s="24">
        <f>K127</f>
        <v>1554.6</v>
      </c>
      <c r="J127" s="24"/>
      <c r="K127" s="24">
        <f>K125+K126</f>
        <v>1554.6</v>
      </c>
      <c r="L127" s="24"/>
      <c r="M127" s="23"/>
    </row>
    <row r="128" spans="1:13" ht="24.75" customHeight="1">
      <c r="A128" s="171" t="s">
        <v>114</v>
      </c>
      <c r="B128" s="172"/>
      <c r="C128" s="172"/>
      <c r="D128" s="172"/>
      <c r="E128" s="172"/>
      <c r="F128" s="172"/>
      <c r="G128" s="172"/>
      <c r="H128" s="172"/>
      <c r="I128" s="172"/>
      <c r="J128" s="172"/>
      <c r="K128" s="172"/>
      <c r="L128" s="172"/>
      <c r="M128" s="173"/>
    </row>
    <row r="129" spans="1:13" ht="168.75" customHeight="1">
      <c r="A129" s="40"/>
      <c r="B129" s="118" t="s">
        <v>115</v>
      </c>
      <c r="C129" s="111" t="s">
        <v>87</v>
      </c>
      <c r="D129" s="136">
        <v>2017</v>
      </c>
      <c r="E129" s="110">
        <f>G129</f>
        <v>10000</v>
      </c>
      <c r="F129" s="110"/>
      <c r="G129" s="110">
        <v>10000</v>
      </c>
      <c r="H129" s="110"/>
      <c r="I129" s="110">
        <f>K129</f>
        <v>378.9</v>
      </c>
      <c r="J129" s="110"/>
      <c r="K129" s="110">
        <v>378.9</v>
      </c>
      <c r="L129" s="110"/>
      <c r="M129" s="103" t="s">
        <v>230</v>
      </c>
    </row>
    <row r="130" spans="1:13" ht="30.75" customHeight="1">
      <c r="A130" s="40"/>
      <c r="B130" s="30" t="s">
        <v>2</v>
      </c>
      <c r="C130" s="55"/>
      <c r="D130" s="56"/>
      <c r="E130" s="57">
        <f>E129</f>
        <v>10000</v>
      </c>
      <c r="F130" s="57"/>
      <c r="G130" s="57">
        <f>G129</f>
        <v>10000</v>
      </c>
      <c r="H130" s="57"/>
      <c r="I130" s="57">
        <f>I129</f>
        <v>378.9</v>
      </c>
      <c r="J130" s="57"/>
      <c r="K130" s="57">
        <f>K129</f>
        <v>378.9</v>
      </c>
      <c r="L130" s="57"/>
      <c r="M130" s="58"/>
    </row>
    <row r="131" spans="1:13" ht="25.5" customHeight="1">
      <c r="A131" s="171" t="s">
        <v>116</v>
      </c>
      <c r="B131" s="172"/>
      <c r="C131" s="172"/>
      <c r="D131" s="172"/>
      <c r="E131" s="172"/>
      <c r="F131" s="172"/>
      <c r="G131" s="172"/>
      <c r="H131" s="172"/>
      <c r="I131" s="172"/>
      <c r="J131" s="172"/>
      <c r="K131" s="172"/>
      <c r="L131" s="172"/>
      <c r="M131" s="173"/>
    </row>
    <row r="132" spans="1:13" ht="36" customHeight="1">
      <c r="A132" s="40"/>
      <c r="B132" s="118" t="s">
        <v>117</v>
      </c>
      <c r="C132" s="111" t="s">
        <v>24</v>
      </c>
      <c r="D132" s="119">
        <v>2017</v>
      </c>
      <c r="E132" s="110">
        <f>G132</f>
        <v>25000</v>
      </c>
      <c r="F132" s="110"/>
      <c r="G132" s="110">
        <v>25000</v>
      </c>
      <c r="H132" s="110"/>
      <c r="I132" s="110">
        <f>K132</f>
        <v>24925.2</v>
      </c>
      <c r="J132" s="110"/>
      <c r="K132" s="110">
        <v>24925.2</v>
      </c>
      <c r="L132" s="110"/>
      <c r="M132" s="103" t="s">
        <v>195</v>
      </c>
    </row>
    <row r="133" spans="1:13" ht="24.75" customHeight="1">
      <c r="A133" s="40"/>
      <c r="B133" s="30" t="s">
        <v>88</v>
      </c>
      <c r="C133" s="55"/>
      <c r="D133" s="56"/>
      <c r="E133" s="57">
        <f>G133</f>
        <v>25000</v>
      </c>
      <c r="F133" s="57"/>
      <c r="G133" s="57">
        <f>G132</f>
        <v>25000</v>
      </c>
      <c r="H133" s="57"/>
      <c r="I133" s="57">
        <f>K133</f>
        <v>24925.2</v>
      </c>
      <c r="J133" s="57"/>
      <c r="K133" s="57">
        <f>K132</f>
        <v>24925.2</v>
      </c>
      <c r="L133" s="57"/>
      <c r="M133" s="58"/>
    </row>
    <row r="134" spans="1:13" ht="25.5" customHeight="1">
      <c r="A134" s="171" t="s">
        <v>120</v>
      </c>
      <c r="B134" s="172"/>
      <c r="C134" s="172"/>
      <c r="D134" s="172"/>
      <c r="E134" s="172"/>
      <c r="F134" s="172"/>
      <c r="G134" s="172"/>
      <c r="H134" s="172"/>
      <c r="I134" s="172"/>
      <c r="J134" s="172"/>
      <c r="K134" s="172"/>
      <c r="L134" s="172"/>
      <c r="M134" s="173"/>
    </row>
    <row r="135" spans="1:13" ht="48" customHeight="1">
      <c r="A135" s="40"/>
      <c r="B135" s="118" t="s">
        <v>119</v>
      </c>
      <c r="C135" s="111" t="s">
        <v>24</v>
      </c>
      <c r="D135" s="119">
        <v>2017</v>
      </c>
      <c r="E135" s="110">
        <f>G135</f>
        <v>828</v>
      </c>
      <c r="F135" s="110"/>
      <c r="G135" s="110">
        <v>828</v>
      </c>
      <c r="H135" s="110"/>
      <c r="I135" s="110">
        <f>K135</f>
        <v>676.2</v>
      </c>
      <c r="J135" s="110"/>
      <c r="K135" s="110">
        <v>676.2</v>
      </c>
      <c r="L135" s="110"/>
      <c r="M135" s="103" t="s">
        <v>180</v>
      </c>
    </row>
    <row r="136" spans="1:13" ht="27.75" customHeight="1">
      <c r="A136" s="40"/>
      <c r="B136" s="30" t="s">
        <v>121</v>
      </c>
      <c r="C136" s="55"/>
      <c r="D136" s="56"/>
      <c r="E136" s="57">
        <f>E135</f>
        <v>828</v>
      </c>
      <c r="F136" s="57"/>
      <c r="G136" s="57">
        <f>G135</f>
        <v>828</v>
      </c>
      <c r="H136" s="57"/>
      <c r="I136" s="57">
        <f>I135</f>
        <v>676.2</v>
      </c>
      <c r="J136" s="57"/>
      <c r="K136" s="57">
        <f>K135</f>
        <v>676.2</v>
      </c>
      <c r="L136" s="57"/>
      <c r="M136" s="58"/>
    </row>
    <row r="137" spans="1:13" ht="27" customHeight="1">
      <c r="A137" s="171" t="s">
        <v>139</v>
      </c>
      <c r="B137" s="181"/>
      <c r="C137" s="181"/>
      <c r="D137" s="181"/>
      <c r="E137" s="181"/>
      <c r="F137" s="181"/>
      <c r="G137" s="181"/>
      <c r="H137" s="181"/>
      <c r="I137" s="181"/>
      <c r="J137" s="181"/>
      <c r="K137" s="181"/>
      <c r="L137" s="181"/>
      <c r="M137" s="182"/>
    </row>
    <row r="138" spans="1:13" ht="48.75" customHeight="1">
      <c r="A138" s="40"/>
      <c r="B138" s="118" t="s">
        <v>140</v>
      </c>
      <c r="C138" s="111" t="s">
        <v>24</v>
      </c>
      <c r="D138" s="119">
        <v>2017</v>
      </c>
      <c r="E138" s="110">
        <f>G138</f>
        <v>700</v>
      </c>
      <c r="F138" s="110"/>
      <c r="G138" s="110">
        <v>700</v>
      </c>
      <c r="H138" s="110"/>
      <c r="I138" s="110">
        <f>K138</f>
        <v>195</v>
      </c>
      <c r="J138" s="110"/>
      <c r="K138" s="110">
        <v>195</v>
      </c>
      <c r="L138" s="110"/>
      <c r="M138" s="103" t="s">
        <v>192</v>
      </c>
    </row>
    <row r="139" spans="1:13" ht="30" customHeight="1">
      <c r="A139" s="40"/>
      <c r="B139" s="30" t="s">
        <v>141</v>
      </c>
      <c r="C139" s="55"/>
      <c r="D139" s="56"/>
      <c r="E139" s="57">
        <f>E138</f>
        <v>700</v>
      </c>
      <c r="F139" s="57"/>
      <c r="G139" s="57">
        <f>G138</f>
        <v>700</v>
      </c>
      <c r="H139" s="57"/>
      <c r="I139" s="57">
        <f>I138</f>
        <v>195</v>
      </c>
      <c r="J139" s="57"/>
      <c r="K139" s="57">
        <f>K138</f>
        <v>195</v>
      </c>
      <c r="L139" s="57"/>
      <c r="M139" s="58"/>
    </row>
    <row r="140" spans="1:13" ht="37.5" customHeight="1">
      <c r="A140" s="31"/>
      <c r="B140" s="34" t="s">
        <v>35</v>
      </c>
      <c r="C140" s="35"/>
      <c r="D140" s="35"/>
      <c r="E140" s="36">
        <f>G140+H140</f>
        <v>1533683.2</v>
      </c>
      <c r="F140" s="36"/>
      <c r="G140" s="36">
        <f>G48+G51+G55+G61+G64+G79+G82+G85+G100+G116+G120+G123+G127+G130+G133+G136+G139</f>
        <v>1533311.9</v>
      </c>
      <c r="H140" s="36">
        <f>H100</f>
        <v>371.3</v>
      </c>
      <c r="I140" s="36">
        <f>K140+L140</f>
        <v>1484175.25421</v>
      </c>
      <c r="J140" s="36"/>
      <c r="K140" s="36">
        <f>K48+K51+K55+K61+K64+K79+K82+K85+K100+K116+K120+K123+K127+K130+K133+K136+K139</f>
        <v>1483902.25421</v>
      </c>
      <c r="L140" s="36">
        <f>L100</f>
        <v>273</v>
      </c>
      <c r="M140" s="37"/>
    </row>
    <row r="141" spans="1:13" ht="18" customHeight="1">
      <c r="A141" s="32"/>
      <c r="B141" s="32"/>
      <c r="C141" s="32"/>
      <c r="D141" s="32"/>
      <c r="E141" s="32"/>
      <c r="F141" s="32"/>
      <c r="G141" s="67"/>
      <c r="H141" s="26"/>
      <c r="I141" s="32"/>
      <c r="J141" s="32"/>
      <c r="K141" s="32"/>
      <c r="L141" s="32"/>
      <c r="M141" s="100"/>
    </row>
    <row r="142" spans="1:13" ht="50.25" customHeight="1">
      <c r="A142" s="198" t="s">
        <v>233</v>
      </c>
      <c r="B142" s="198"/>
      <c r="C142" s="198"/>
      <c r="D142" s="198"/>
      <c r="E142" s="198"/>
      <c r="F142" s="198"/>
      <c r="G142" s="198"/>
      <c r="H142" s="198"/>
      <c r="I142" s="198"/>
      <c r="J142" s="198"/>
      <c r="K142" s="198"/>
      <c r="L142" s="198"/>
      <c r="M142" s="198"/>
    </row>
    <row r="143" spans="1:13" ht="12">
      <c r="A143" s="68"/>
      <c r="B143" s="68"/>
      <c r="C143" s="68"/>
      <c r="D143" s="68"/>
      <c r="E143" s="68"/>
      <c r="F143" s="68"/>
      <c r="G143" s="68"/>
      <c r="H143" s="68"/>
      <c r="I143" s="68"/>
      <c r="J143" s="68"/>
      <c r="K143" s="68"/>
      <c r="L143" s="68"/>
      <c r="M143" s="68"/>
    </row>
    <row r="144" spans="1:13" ht="45" customHeight="1">
      <c r="A144" s="68"/>
      <c r="B144" s="68"/>
      <c r="C144" s="68"/>
      <c r="D144" s="68"/>
      <c r="E144" s="68"/>
      <c r="F144" s="68"/>
      <c r="G144" s="99"/>
      <c r="H144" s="99"/>
      <c r="I144" s="68"/>
      <c r="J144" s="68"/>
      <c r="K144" s="68"/>
      <c r="L144" s="68"/>
      <c r="M144" s="68"/>
    </row>
    <row r="145" spans="1:13" ht="12">
      <c r="A145" s="68"/>
      <c r="B145" s="68"/>
      <c r="C145" s="68"/>
      <c r="D145" s="68"/>
      <c r="E145" s="68"/>
      <c r="F145" s="68"/>
      <c r="G145" s="68"/>
      <c r="H145" s="68"/>
      <c r="I145" s="68"/>
      <c r="J145" s="68"/>
      <c r="K145" s="68"/>
      <c r="L145" s="68"/>
      <c r="M145" s="68"/>
    </row>
    <row r="146" spans="1:13" ht="12">
      <c r="A146" s="68"/>
      <c r="B146" s="68"/>
      <c r="C146" s="68"/>
      <c r="D146" s="68"/>
      <c r="E146" s="68"/>
      <c r="F146" s="68"/>
      <c r="G146" s="68"/>
      <c r="H146" s="68"/>
      <c r="I146" s="68"/>
      <c r="J146" s="68"/>
      <c r="K146" s="68"/>
      <c r="L146" s="68"/>
      <c r="M146" s="68"/>
    </row>
    <row r="147" spans="1:13" ht="12">
      <c r="A147" s="68"/>
      <c r="B147" s="68"/>
      <c r="C147" s="68"/>
      <c r="D147" s="68"/>
      <c r="E147" s="68"/>
      <c r="F147" s="68"/>
      <c r="G147" s="68"/>
      <c r="H147" s="68"/>
      <c r="I147" s="68"/>
      <c r="J147" s="68"/>
      <c r="K147" s="68"/>
      <c r="L147" s="68"/>
      <c r="M147" s="68"/>
    </row>
    <row r="148" spans="1:13" ht="12">
      <c r="A148" s="68"/>
      <c r="B148" s="68"/>
      <c r="C148" s="68"/>
      <c r="D148" s="68"/>
      <c r="E148" s="68"/>
      <c r="F148" s="68"/>
      <c r="G148" s="68"/>
      <c r="H148" s="68"/>
      <c r="I148" s="68"/>
      <c r="J148" s="68"/>
      <c r="K148" s="68"/>
      <c r="L148" s="68"/>
      <c r="M148" s="68"/>
    </row>
    <row r="149" spans="1:13" ht="12">
      <c r="A149" s="68"/>
      <c r="B149" s="68"/>
      <c r="C149" s="68"/>
      <c r="D149" s="68"/>
      <c r="E149" s="68"/>
      <c r="F149" s="68"/>
      <c r="G149" s="68"/>
      <c r="H149" s="68"/>
      <c r="I149" s="68"/>
      <c r="J149" s="68"/>
      <c r="K149" s="68"/>
      <c r="L149" s="68"/>
      <c r="M149" s="68"/>
    </row>
    <row r="150" spans="1:13" ht="12">
      <c r="A150" s="68"/>
      <c r="B150" s="68"/>
      <c r="C150" s="68"/>
      <c r="D150" s="68"/>
      <c r="E150" s="68"/>
      <c r="F150" s="68"/>
      <c r="G150" s="68"/>
      <c r="H150" s="68"/>
      <c r="I150" s="68"/>
      <c r="J150" s="68"/>
      <c r="K150" s="68"/>
      <c r="L150" s="68"/>
      <c r="M150" s="68"/>
    </row>
    <row r="151" spans="1:13" ht="12">
      <c r="A151" s="68"/>
      <c r="B151" s="68"/>
      <c r="C151" s="68"/>
      <c r="D151" s="68"/>
      <c r="E151" s="68"/>
      <c r="F151" s="68"/>
      <c r="G151" s="68"/>
      <c r="H151" s="68"/>
      <c r="I151" s="68"/>
      <c r="J151" s="68"/>
      <c r="K151" s="68"/>
      <c r="L151" s="68"/>
      <c r="M151" s="68"/>
    </row>
    <row r="152" spans="1:13" ht="12">
      <c r="A152" s="68"/>
      <c r="B152" s="68"/>
      <c r="C152" s="68"/>
      <c r="D152" s="68"/>
      <c r="E152" s="68"/>
      <c r="F152" s="68"/>
      <c r="G152" s="68"/>
      <c r="H152" s="68"/>
      <c r="I152" s="68"/>
      <c r="J152" s="68"/>
      <c r="K152" s="68"/>
      <c r="L152" s="68"/>
      <c r="M152" s="68"/>
    </row>
    <row r="153" spans="1:13" ht="12">
      <c r="A153" s="68"/>
      <c r="B153" s="68"/>
      <c r="C153" s="68"/>
      <c r="D153" s="68"/>
      <c r="E153" s="68"/>
      <c r="F153" s="68"/>
      <c r="G153" s="68"/>
      <c r="H153" s="68"/>
      <c r="I153" s="68"/>
      <c r="J153" s="68"/>
      <c r="K153" s="68"/>
      <c r="L153" s="68"/>
      <c r="M153" s="68"/>
    </row>
    <row r="154" spans="1:13" ht="12">
      <c r="A154" s="68"/>
      <c r="B154" s="68"/>
      <c r="C154" s="68"/>
      <c r="D154" s="68"/>
      <c r="E154" s="68"/>
      <c r="F154" s="68"/>
      <c r="G154" s="68"/>
      <c r="H154" s="68"/>
      <c r="I154" s="68"/>
      <c r="J154" s="68"/>
      <c r="K154" s="68"/>
      <c r="L154" s="68"/>
      <c r="M154" s="68"/>
    </row>
    <row r="155" spans="1:13" ht="12">
      <c r="A155" s="68"/>
      <c r="B155" s="68"/>
      <c r="C155" s="68"/>
      <c r="D155" s="68"/>
      <c r="E155" s="68"/>
      <c r="F155" s="68"/>
      <c r="G155" s="68"/>
      <c r="H155" s="68"/>
      <c r="I155" s="68"/>
      <c r="J155" s="68"/>
      <c r="K155" s="68"/>
      <c r="L155" s="68"/>
      <c r="M155" s="68"/>
    </row>
    <row r="156" spans="1:13" ht="12">
      <c r="A156" s="68"/>
      <c r="B156" s="68"/>
      <c r="C156" s="68"/>
      <c r="D156" s="68"/>
      <c r="E156" s="68"/>
      <c r="F156" s="68"/>
      <c r="G156" s="68"/>
      <c r="H156" s="68"/>
      <c r="I156" s="68"/>
      <c r="J156" s="68"/>
      <c r="K156" s="68"/>
      <c r="L156" s="68"/>
      <c r="M156" s="68"/>
    </row>
    <row r="157" spans="1:13" ht="12">
      <c r="A157" s="68"/>
      <c r="B157" s="68"/>
      <c r="C157" s="68"/>
      <c r="D157" s="68"/>
      <c r="E157" s="68"/>
      <c r="F157" s="68"/>
      <c r="G157" s="68"/>
      <c r="H157" s="68"/>
      <c r="I157" s="68"/>
      <c r="J157" s="68"/>
      <c r="K157" s="68"/>
      <c r="L157" s="68"/>
      <c r="M157" s="68"/>
    </row>
    <row r="158" spans="1:13" ht="12">
      <c r="A158" s="68"/>
      <c r="B158" s="68"/>
      <c r="C158" s="68"/>
      <c r="D158" s="68"/>
      <c r="E158" s="68"/>
      <c r="F158" s="68"/>
      <c r="G158" s="68"/>
      <c r="H158" s="68"/>
      <c r="I158" s="68"/>
      <c r="J158" s="68"/>
      <c r="K158" s="68"/>
      <c r="L158" s="68"/>
      <c r="M158" s="68"/>
    </row>
    <row r="159" spans="1:13" ht="12">
      <c r="A159" s="68"/>
      <c r="B159" s="68"/>
      <c r="C159" s="68"/>
      <c r="D159" s="68"/>
      <c r="E159" s="68"/>
      <c r="F159" s="68"/>
      <c r="G159" s="68"/>
      <c r="H159" s="68"/>
      <c r="I159" s="68"/>
      <c r="J159" s="68"/>
      <c r="K159" s="68"/>
      <c r="L159" s="68"/>
      <c r="M159" s="68"/>
    </row>
    <row r="160" spans="1:13" ht="12">
      <c r="A160" s="68"/>
      <c r="B160" s="68"/>
      <c r="C160" s="68"/>
      <c r="D160" s="68"/>
      <c r="E160" s="68"/>
      <c r="F160" s="68"/>
      <c r="G160" s="68"/>
      <c r="H160" s="68"/>
      <c r="I160" s="68"/>
      <c r="J160" s="68"/>
      <c r="K160" s="68"/>
      <c r="L160" s="68"/>
      <c r="M160" s="68"/>
    </row>
    <row r="161" spans="1:13" ht="12">
      <c r="A161" s="68"/>
      <c r="B161" s="68"/>
      <c r="C161" s="68"/>
      <c r="D161" s="68"/>
      <c r="E161" s="68"/>
      <c r="F161" s="68"/>
      <c r="G161" s="68"/>
      <c r="H161" s="68"/>
      <c r="I161" s="68"/>
      <c r="J161" s="68"/>
      <c r="K161" s="68"/>
      <c r="L161" s="68"/>
      <c r="M161" s="68"/>
    </row>
    <row r="162" spans="1:13" ht="12">
      <c r="A162" s="68"/>
      <c r="B162" s="68"/>
      <c r="C162" s="68"/>
      <c r="D162" s="68"/>
      <c r="E162" s="68"/>
      <c r="F162" s="68"/>
      <c r="G162" s="68"/>
      <c r="H162" s="68"/>
      <c r="I162" s="68"/>
      <c r="J162" s="68"/>
      <c r="K162" s="68"/>
      <c r="L162" s="68"/>
      <c r="M162" s="68"/>
    </row>
    <row r="163" spans="1:13" ht="12">
      <c r="A163" s="68"/>
      <c r="B163" s="68"/>
      <c r="C163" s="68"/>
      <c r="D163" s="68"/>
      <c r="E163" s="68"/>
      <c r="F163" s="68"/>
      <c r="G163" s="68"/>
      <c r="H163" s="68"/>
      <c r="I163" s="68"/>
      <c r="J163" s="68"/>
      <c r="K163" s="68"/>
      <c r="L163" s="68"/>
      <c r="M163" s="68"/>
    </row>
    <row r="164" spans="1:13" ht="12">
      <c r="A164" s="68"/>
      <c r="B164" s="68"/>
      <c r="C164" s="68"/>
      <c r="D164" s="68"/>
      <c r="E164" s="68"/>
      <c r="F164" s="68"/>
      <c r="G164" s="68"/>
      <c r="H164" s="68"/>
      <c r="I164" s="68"/>
      <c r="J164" s="68"/>
      <c r="K164" s="68"/>
      <c r="L164" s="68"/>
      <c r="M164" s="68"/>
    </row>
    <row r="165" spans="1:13" ht="12">
      <c r="A165" s="68"/>
      <c r="B165" s="68"/>
      <c r="C165" s="68"/>
      <c r="D165" s="68"/>
      <c r="E165" s="68"/>
      <c r="F165" s="68"/>
      <c r="G165" s="68"/>
      <c r="H165" s="68"/>
      <c r="I165" s="68"/>
      <c r="J165" s="68"/>
      <c r="K165" s="68"/>
      <c r="L165" s="68"/>
      <c r="M165" s="68"/>
    </row>
    <row r="166" spans="1:13" ht="12">
      <c r="A166" s="68"/>
      <c r="B166" s="68"/>
      <c r="C166" s="68"/>
      <c r="D166" s="68"/>
      <c r="E166" s="68"/>
      <c r="F166" s="68"/>
      <c r="G166" s="68"/>
      <c r="H166" s="68"/>
      <c r="I166" s="68"/>
      <c r="J166" s="68"/>
      <c r="K166" s="68"/>
      <c r="L166" s="68"/>
      <c r="M166" s="68"/>
    </row>
    <row r="167" spans="1:13" ht="12">
      <c r="A167" s="68"/>
      <c r="B167" s="68"/>
      <c r="C167" s="68"/>
      <c r="D167" s="68"/>
      <c r="E167" s="68"/>
      <c r="F167" s="68"/>
      <c r="G167" s="68"/>
      <c r="H167" s="68"/>
      <c r="I167" s="68"/>
      <c r="J167" s="68"/>
      <c r="K167" s="68"/>
      <c r="L167" s="68"/>
      <c r="M167" s="68"/>
    </row>
    <row r="168" spans="1:13" ht="12">
      <c r="A168" s="68"/>
      <c r="B168" s="68"/>
      <c r="C168" s="68"/>
      <c r="D168" s="68"/>
      <c r="E168" s="68"/>
      <c r="F168" s="68"/>
      <c r="G168" s="68"/>
      <c r="H168" s="68"/>
      <c r="I168" s="68"/>
      <c r="J168" s="68"/>
      <c r="K168" s="68"/>
      <c r="L168" s="68"/>
      <c r="M168" s="68"/>
    </row>
    <row r="169" spans="1:13" ht="12">
      <c r="A169" s="68"/>
      <c r="B169" s="68"/>
      <c r="C169" s="68"/>
      <c r="D169" s="68"/>
      <c r="E169" s="68"/>
      <c r="F169" s="68"/>
      <c r="G169" s="68"/>
      <c r="H169" s="68"/>
      <c r="I169" s="68"/>
      <c r="J169" s="68"/>
      <c r="K169" s="68"/>
      <c r="L169" s="68"/>
      <c r="M169" s="68"/>
    </row>
    <row r="170" spans="1:13" ht="12">
      <c r="A170" s="68"/>
      <c r="B170" s="68"/>
      <c r="C170" s="68"/>
      <c r="D170" s="68"/>
      <c r="E170" s="68"/>
      <c r="F170" s="68"/>
      <c r="G170" s="68"/>
      <c r="H170" s="68"/>
      <c r="I170" s="68"/>
      <c r="J170" s="68"/>
      <c r="K170" s="68"/>
      <c r="L170" s="68"/>
      <c r="M170" s="68"/>
    </row>
    <row r="171" spans="1:13" ht="12">
      <c r="A171" s="68"/>
      <c r="B171" s="68"/>
      <c r="C171" s="68"/>
      <c r="D171" s="68"/>
      <c r="E171" s="68"/>
      <c r="F171" s="68"/>
      <c r="G171" s="68"/>
      <c r="H171" s="68"/>
      <c r="I171" s="68"/>
      <c r="J171" s="68"/>
      <c r="K171" s="68"/>
      <c r="L171" s="68"/>
      <c r="M171" s="68"/>
    </row>
    <row r="172" spans="1:13" ht="12">
      <c r="A172" s="68"/>
      <c r="B172" s="68"/>
      <c r="C172" s="68"/>
      <c r="D172" s="68"/>
      <c r="E172" s="68"/>
      <c r="F172" s="68"/>
      <c r="G172" s="68"/>
      <c r="H172" s="68"/>
      <c r="I172" s="68"/>
      <c r="J172" s="68"/>
      <c r="K172" s="68"/>
      <c r="L172" s="68"/>
      <c r="M172" s="68"/>
    </row>
    <row r="173" spans="1:13" ht="12">
      <c r="A173" s="68"/>
      <c r="B173" s="68"/>
      <c r="C173" s="68"/>
      <c r="D173" s="68"/>
      <c r="E173" s="68"/>
      <c r="F173" s="68"/>
      <c r="G173" s="68"/>
      <c r="H173" s="68"/>
      <c r="I173" s="68"/>
      <c r="J173" s="68"/>
      <c r="K173" s="68"/>
      <c r="L173" s="68"/>
      <c r="M173" s="68"/>
    </row>
    <row r="174" spans="1:13" ht="12">
      <c r="A174" s="68"/>
      <c r="B174" s="68"/>
      <c r="C174" s="68"/>
      <c r="D174" s="68"/>
      <c r="E174" s="68"/>
      <c r="F174" s="68"/>
      <c r="G174" s="68"/>
      <c r="H174" s="68"/>
      <c r="I174" s="68"/>
      <c r="J174" s="68"/>
      <c r="K174" s="68"/>
      <c r="L174" s="68"/>
      <c r="M174" s="68"/>
    </row>
    <row r="175" spans="1:13" ht="12">
      <c r="A175" s="68"/>
      <c r="B175" s="68"/>
      <c r="C175" s="68"/>
      <c r="D175" s="68"/>
      <c r="E175" s="68"/>
      <c r="F175" s="68"/>
      <c r="G175" s="68"/>
      <c r="H175" s="68"/>
      <c r="I175" s="68"/>
      <c r="J175" s="68"/>
      <c r="K175" s="68"/>
      <c r="L175" s="68"/>
      <c r="M175" s="68"/>
    </row>
    <row r="176" spans="1:13" ht="12">
      <c r="A176" s="68"/>
      <c r="B176" s="68"/>
      <c r="C176" s="68"/>
      <c r="D176" s="68"/>
      <c r="E176" s="68"/>
      <c r="F176" s="68"/>
      <c r="G176" s="68"/>
      <c r="H176" s="68"/>
      <c r="I176" s="68"/>
      <c r="J176" s="68"/>
      <c r="K176" s="68"/>
      <c r="L176" s="68"/>
      <c r="M176" s="68"/>
    </row>
    <row r="177" spans="1:13" ht="12">
      <c r="A177" s="68"/>
      <c r="B177" s="68"/>
      <c r="C177" s="68"/>
      <c r="D177" s="68"/>
      <c r="E177" s="68"/>
      <c r="F177" s="68"/>
      <c r="G177" s="68"/>
      <c r="H177" s="68"/>
      <c r="I177" s="68"/>
      <c r="J177" s="68"/>
      <c r="K177" s="68"/>
      <c r="L177" s="68"/>
      <c r="M177" s="68"/>
    </row>
    <row r="178" spans="1:13" ht="12">
      <c r="A178" s="68"/>
      <c r="B178" s="68"/>
      <c r="C178" s="68"/>
      <c r="D178" s="68"/>
      <c r="E178" s="68"/>
      <c r="F178" s="68"/>
      <c r="G178" s="68"/>
      <c r="H178" s="68"/>
      <c r="I178" s="68"/>
      <c r="J178" s="68"/>
      <c r="K178" s="68"/>
      <c r="L178" s="68"/>
      <c r="M178" s="68"/>
    </row>
    <row r="179" spans="1:13" ht="12">
      <c r="A179" s="68"/>
      <c r="B179" s="68"/>
      <c r="C179" s="68"/>
      <c r="D179" s="68"/>
      <c r="E179" s="68"/>
      <c r="F179" s="68"/>
      <c r="G179" s="68"/>
      <c r="H179" s="68"/>
      <c r="I179" s="68"/>
      <c r="J179" s="68"/>
      <c r="K179" s="68"/>
      <c r="L179" s="68"/>
      <c r="M179" s="68"/>
    </row>
    <row r="180" spans="1:13" ht="12">
      <c r="A180" s="68"/>
      <c r="B180" s="68"/>
      <c r="C180" s="68"/>
      <c r="D180" s="68"/>
      <c r="E180" s="68"/>
      <c r="F180" s="68"/>
      <c r="G180" s="68"/>
      <c r="H180" s="68"/>
      <c r="I180" s="68"/>
      <c r="J180" s="68"/>
      <c r="K180" s="68"/>
      <c r="L180" s="68"/>
      <c r="M180" s="68"/>
    </row>
  </sheetData>
  <sheetProtection/>
  <mergeCells count="41">
    <mergeCell ref="A6:E6"/>
    <mergeCell ref="A102:A114"/>
    <mergeCell ref="B11:M11"/>
    <mergeCell ref="A131:M131"/>
    <mergeCell ref="A3:M3"/>
    <mergeCell ref="B5:M5"/>
    <mergeCell ref="B8:M8"/>
    <mergeCell ref="M15:M17"/>
    <mergeCell ref="E15:H15"/>
    <mergeCell ref="F16:H16"/>
    <mergeCell ref="A9:E9"/>
    <mergeCell ref="E16:E17"/>
    <mergeCell ref="A142:M142"/>
    <mergeCell ref="A49:M49"/>
    <mergeCell ref="A26:A38"/>
    <mergeCell ref="A52:M52"/>
    <mergeCell ref="A66:A78"/>
    <mergeCell ref="A65:M65"/>
    <mergeCell ref="A12:G12"/>
    <mergeCell ref="J16:L16"/>
    <mergeCell ref="C15:C17"/>
    <mergeCell ref="B15:B17"/>
    <mergeCell ref="I16:I17"/>
    <mergeCell ref="I15:L15"/>
    <mergeCell ref="A19:M19"/>
    <mergeCell ref="A15:A17"/>
    <mergeCell ref="D15:D17"/>
    <mergeCell ref="A137:M137"/>
    <mergeCell ref="A62:M62"/>
    <mergeCell ref="A121:M121"/>
    <mergeCell ref="A87:A99"/>
    <mergeCell ref="A128:M128"/>
    <mergeCell ref="A101:M101"/>
    <mergeCell ref="A80:M80"/>
    <mergeCell ref="A22:A24"/>
    <mergeCell ref="A124:M124"/>
    <mergeCell ref="B83:M83"/>
    <mergeCell ref="A86:M86"/>
    <mergeCell ref="A134:M134"/>
    <mergeCell ref="A117:M117"/>
    <mergeCell ref="A56:M56"/>
  </mergeCells>
  <printOptions horizontalCentered="1"/>
  <pageMargins left="0.1968503937007874" right="0.1968503937007874" top="0" bottom="0" header="0.2755905511811024" footer="0.5118110236220472"/>
  <pageSetup fitToHeight="8" horizontalDpi="600" verticalDpi="600" orientation="landscape" paperSize="9" scale="57" r:id="rId1"/>
  <headerFooter alignWithMargins="0">
    <oddFooter>&amp;CСтраница &amp;P</oddFooter>
  </headerFooter>
  <rowBreaks count="8" manualBreakCount="8">
    <brk id="22" max="12" man="1"/>
    <brk id="27" max="12" man="1"/>
    <brk id="43" max="12" man="1"/>
    <brk id="57" max="12" man="1"/>
    <brk id="79" max="12" man="1"/>
    <brk id="100" max="12" man="1"/>
    <brk id="118" max="12" man="1"/>
    <brk id="130" max="12" man="1"/>
  </rowBreaks>
</worksheet>
</file>

<file path=xl/worksheets/sheet2.xml><?xml version="1.0" encoding="utf-8"?>
<worksheet xmlns="http://schemas.openxmlformats.org/spreadsheetml/2006/main" xmlns:r="http://schemas.openxmlformats.org/officeDocument/2006/relationships">
  <dimension ref="A2:P12"/>
  <sheetViews>
    <sheetView zoomScale="65" zoomScaleNormal="65" zoomScalePageLayoutView="0" workbookViewId="0" topLeftCell="A1">
      <selection activeCell="J6" sqref="J6"/>
    </sheetView>
  </sheetViews>
  <sheetFormatPr defaultColWidth="9.00390625" defaultRowHeight="12.75"/>
  <cols>
    <col min="1" max="1" width="4.125" style="0" customWidth="1"/>
    <col min="2" max="2" width="12.50390625" style="0" customWidth="1"/>
    <col min="3" max="3" width="10.50390625" style="0" customWidth="1"/>
    <col min="4" max="4" width="6.00390625" style="0" customWidth="1"/>
    <col min="5" max="5" width="14.875" style="0" customWidth="1"/>
    <col min="6" max="6" width="8.00390625" style="0" customWidth="1"/>
    <col min="7" max="7" width="7.75390625" style="0" customWidth="1"/>
    <col min="8" max="8" width="8.125" style="0" customWidth="1"/>
    <col min="9" max="9" width="8.50390625" style="0" customWidth="1"/>
    <col min="10" max="10" width="15.25390625" style="0" customWidth="1"/>
    <col min="11" max="11" width="7.50390625" style="0" customWidth="1"/>
    <col min="12" max="12" width="9.50390625" style="0" customWidth="1"/>
    <col min="13" max="13" width="8.75390625" style="0" customWidth="1"/>
    <col min="14" max="14" width="8.50390625" style="0" customWidth="1"/>
    <col min="15" max="15" width="15.75390625" style="0" customWidth="1"/>
  </cols>
  <sheetData>
    <row r="1" ht="44.25" customHeight="1"/>
    <row r="2" spans="1:15" ht="15">
      <c r="A2" s="220" t="s">
        <v>146</v>
      </c>
      <c r="B2" s="220"/>
      <c r="C2" s="220"/>
      <c r="D2" s="220"/>
      <c r="E2" s="220"/>
      <c r="F2" s="220"/>
      <c r="G2" s="220"/>
      <c r="H2" s="220"/>
      <c r="I2" s="220"/>
      <c r="J2" s="220"/>
      <c r="K2" s="220"/>
      <c r="L2" s="220"/>
      <c r="M2" s="220"/>
      <c r="N2" s="220"/>
      <c r="O2" s="220"/>
    </row>
    <row r="3" spans="1:15" ht="27.75" customHeight="1" thickBot="1">
      <c r="A3" s="32"/>
      <c r="B3" s="32"/>
      <c r="C3" s="32"/>
      <c r="D3" s="32"/>
      <c r="E3" s="32"/>
      <c r="F3" s="32"/>
      <c r="G3" s="32"/>
      <c r="H3" s="32"/>
      <c r="I3" s="32"/>
      <c r="J3" s="32"/>
      <c r="K3" s="32"/>
      <c r="L3" s="32"/>
      <c r="M3" s="32"/>
      <c r="N3" s="32"/>
      <c r="O3" s="3" t="s">
        <v>12</v>
      </c>
    </row>
    <row r="4" spans="1:15" ht="42.75" customHeight="1" thickBot="1">
      <c r="A4" s="221" t="s">
        <v>147</v>
      </c>
      <c r="B4" s="222"/>
      <c r="C4" s="222"/>
      <c r="D4" s="222"/>
      <c r="E4" s="223"/>
      <c r="F4" s="224" t="s">
        <v>235</v>
      </c>
      <c r="G4" s="225"/>
      <c r="H4" s="225"/>
      <c r="I4" s="225"/>
      <c r="J4" s="226"/>
      <c r="K4" s="224" t="s">
        <v>55</v>
      </c>
      <c r="L4" s="225"/>
      <c r="M4" s="225"/>
      <c r="N4" s="225"/>
      <c r="O4" s="227"/>
    </row>
    <row r="5" spans="1:15" ht="39.75" customHeight="1" thickBot="1">
      <c r="A5" s="217" t="s">
        <v>124</v>
      </c>
      <c r="B5" s="218"/>
      <c r="C5" s="217" t="s">
        <v>148</v>
      </c>
      <c r="D5" s="219"/>
      <c r="E5" s="61" t="s">
        <v>149</v>
      </c>
      <c r="F5" s="191" t="s">
        <v>124</v>
      </c>
      <c r="G5" s="193"/>
      <c r="H5" s="192" t="s">
        <v>148</v>
      </c>
      <c r="I5" s="192"/>
      <c r="J5" s="63" t="s">
        <v>149</v>
      </c>
      <c r="K5" s="192" t="s">
        <v>124</v>
      </c>
      <c r="L5" s="192"/>
      <c r="M5" s="191" t="s">
        <v>148</v>
      </c>
      <c r="N5" s="193"/>
      <c r="O5" s="62" t="s">
        <v>149</v>
      </c>
    </row>
    <row r="6" spans="1:15" ht="31.5" customHeight="1" thickBot="1">
      <c r="A6" s="215">
        <v>1533311.9</v>
      </c>
      <c r="B6" s="216"/>
      <c r="C6" s="213">
        <f>A6-E6</f>
        <v>1522123.2999999998</v>
      </c>
      <c r="D6" s="214"/>
      <c r="E6" s="64">
        <v>11188.6</v>
      </c>
      <c r="F6" s="213">
        <v>1483902.3</v>
      </c>
      <c r="G6" s="214"/>
      <c r="H6" s="211">
        <f>F6-J6</f>
        <v>1472790.3</v>
      </c>
      <c r="I6" s="212"/>
      <c r="J6" s="65">
        <v>11112</v>
      </c>
      <c r="K6" s="211">
        <f>M6+O6</f>
        <v>-49409.599999999766</v>
      </c>
      <c r="L6" s="212"/>
      <c r="M6" s="213">
        <f>H6-C6</f>
        <v>-49332.99999999977</v>
      </c>
      <c r="N6" s="214"/>
      <c r="O6" s="66">
        <f>J6-E6</f>
        <v>-76.60000000000036</v>
      </c>
    </row>
    <row r="7" spans="1:16" ht="14.25" customHeight="1">
      <c r="A7" s="54"/>
      <c r="B7" s="54"/>
      <c r="C7" s="54"/>
      <c r="D7" s="54"/>
      <c r="E7" s="54"/>
      <c r="F7" s="54"/>
      <c r="G7" s="54"/>
      <c r="H7" s="54"/>
      <c r="I7" s="54"/>
      <c r="J7" s="54"/>
      <c r="K7" s="54"/>
      <c r="L7" s="54"/>
      <c r="M7" s="54"/>
      <c r="N7" s="54"/>
      <c r="O7" s="54"/>
      <c r="P7" s="45"/>
    </row>
    <row r="8" spans="1:16" ht="24.75" customHeight="1">
      <c r="A8" s="210"/>
      <c r="B8" s="210"/>
      <c r="C8" s="210"/>
      <c r="D8" s="210"/>
      <c r="E8" s="210"/>
      <c r="F8" s="210"/>
      <c r="G8" s="210"/>
      <c r="H8" s="210"/>
      <c r="I8" s="210"/>
      <c r="J8" s="210"/>
      <c r="K8" s="210"/>
      <c r="L8" s="210"/>
      <c r="M8" s="210"/>
      <c r="N8" s="210"/>
      <c r="O8" s="210"/>
      <c r="P8" s="45"/>
    </row>
    <row r="9" spans="1:15" ht="33.75" customHeight="1">
      <c r="A9" s="209" t="s">
        <v>236</v>
      </c>
      <c r="B9" s="209"/>
      <c r="C9" s="209"/>
      <c r="D9" s="209"/>
      <c r="E9" s="209"/>
      <c r="F9" s="209"/>
      <c r="G9" s="209"/>
      <c r="H9" s="209"/>
      <c r="I9" s="209"/>
      <c r="J9" s="209"/>
      <c r="K9" s="209"/>
      <c r="L9" s="209"/>
      <c r="M9" s="209"/>
      <c r="N9" s="209"/>
      <c r="O9" s="21"/>
    </row>
    <row r="12" ht="12">
      <c r="I12" s="22"/>
    </row>
  </sheetData>
  <sheetProtection/>
  <mergeCells count="18">
    <mergeCell ref="F5:G5"/>
    <mergeCell ref="H5:I5"/>
    <mergeCell ref="C6:D6"/>
    <mergeCell ref="H6:I6"/>
    <mergeCell ref="A2:O2"/>
    <mergeCell ref="A4:E4"/>
    <mergeCell ref="F4:J4"/>
    <mergeCell ref="K4:O4"/>
    <mergeCell ref="A9:N9"/>
    <mergeCell ref="A8:O8"/>
    <mergeCell ref="K6:L6"/>
    <mergeCell ref="M6:N6"/>
    <mergeCell ref="K5:L5"/>
    <mergeCell ref="M5:N5"/>
    <mergeCell ref="A6:B6"/>
    <mergeCell ref="F6:G6"/>
    <mergeCell ref="A5:B5"/>
    <mergeCell ref="C5:D5"/>
  </mergeCells>
  <printOptions/>
  <pageMargins left="0.42" right="0.1968503937007874" top="0" bottom="0" header="0.5118110236220472" footer="0.5118110236220472"/>
  <pageSetup horizontalDpi="600" verticalDpi="600" orientation="landscape" paperSize="9" scale="85" r:id="rId1"/>
  <headerFooter alignWithMargins="0">
    <oddFooter>&amp;C9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upszn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777</dc:creator>
  <cp:keywords/>
  <dc:description/>
  <cp:lastModifiedBy>Користувач Windows</cp:lastModifiedBy>
  <cp:lastPrinted>2018-02-07T09:27:44Z</cp:lastPrinted>
  <dcterms:created xsi:type="dcterms:W3CDTF">2011-09-14T07:21:05Z</dcterms:created>
  <dcterms:modified xsi:type="dcterms:W3CDTF">2018-03-27T12:20:36Z</dcterms:modified>
  <cp:category/>
  <cp:version/>
  <cp:contentType/>
  <cp:contentStatus/>
</cp:coreProperties>
</file>